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431" windowWidth="1446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<sst xmlns="http://schemas.openxmlformats.org/spreadsheetml/2006/main" count="71" uniqueCount="49">
  <si>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Objekt</t>
  </si>
  <si>
    <t>Rok</t>
  </si>
  <si>
    <t>Duben</t>
  </si>
  <si>
    <t xml:space="preserve">Leden </t>
  </si>
  <si>
    <t>Únor</t>
  </si>
  <si>
    <t xml:space="preserve">Březen 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</si>
  <si>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</si>
  <si>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</si>
  <si>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</si>
  <si>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</si>
  <si>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</si>
  <si>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</si>
  <si>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</si>
  <si>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</si>
  <si>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</si>
  <si>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Průměr</t>
  </si>
  <si>
    <t>SH Bezděz</t>
  </si>
  <si>
    <t>Celková statistika návštěvnosti NpÚ, ÚPS na Sychrově - Liberecký kraj, 2007-2013</t>
  </si>
  <si>
    <t>měsíc</t>
  </si>
  <si>
    <t xml:space="preserve">Bezděz                          </t>
  </si>
  <si>
    <t xml:space="preserve">Frýdlant           </t>
  </si>
  <si>
    <t xml:space="preserve">Grabštejn            </t>
  </si>
  <si>
    <t xml:space="preserve">Hrubý Rohozec </t>
  </si>
  <si>
    <t xml:space="preserve">Lemberk          </t>
  </si>
  <si>
    <t xml:space="preserve">Sychrov       </t>
  </si>
  <si>
    <t xml:space="preserve">Trosky         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</si>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</sst>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double"/>
    </border>
    <border>
      <left style="hair"/>
      <right>
        <color indexed="63"/>
      </right>
      <top style="double"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18" xfId="0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0" borderId="37" xfId="0" applyBorder="1" applyAlignment="1">
      <alignment/>
    </xf>
    <xf numFmtId="0" fontId="3" fillId="0" borderId="3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3" fillId="0" borderId="34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3" fillId="33" borderId="44" xfId="0" applyFont="1" applyFill="1" applyBorder="1" applyAlignment="1">
      <alignment/>
    </xf>
    <xf numFmtId="0" fontId="0" fillId="0" borderId="45" xfId="0" applyBorder="1" applyAlignment="1">
      <alignment/>
    </xf>
    <xf numFmtId="3" fontId="6" fillId="33" borderId="46" xfId="0" applyNumberFormat="1" applyFont="1" applyFill="1" applyBorder="1" applyAlignment="1">
      <alignment horizontal="right" vertical="top" wrapText="1"/>
    </xf>
    <xf numFmtId="3" fontId="6" fillId="33" borderId="47" xfId="0" applyNumberFormat="1" applyFont="1" applyFill="1" applyBorder="1" applyAlignment="1">
      <alignment horizontal="right" vertical="top" wrapText="1"/>
    </xf>
    <xf numFmtId="0" fontId="7" fillId="0" borderId="1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3" fillId="0" borderId="43" xfId="0" applyFont="1" applyFill="1" applyBorder="1" applyAlignment="1">
      <alignment/>
    </xf>
    <xf numFmtId="0" fontId="0" fillId="0" borderId="50" xfId="0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54" fillId="34" borderId="36" xfId="0" applyFont="1" applyFill="1" applyBorder="1" applyAlignment="1">
      <alignment/>
    </xf>
    <xf numFmtId="0" fontId="0" fillId="0" borderId="5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5" fillId="34" borderId="44" xfId="0" applyNumberFormat="1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54" fillId="34" borderId="44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3" fillId="0" borderId="39" xfId="0" applyNumberFormat="1" applyFont="1" applyFill="1" applyBorder="1" applyAlignment="1">
      <alignment vertical="top" wrapText="1"/>
    </xf>
    <xf numFmtId="3" fontId="3" fillId="33" borderId="44" xfId="0" applyNumberFormat="1" applyFont="1" applyFill="1" applyBorder="1" applyAlignment="1">
      <alignment vertical="top" wrapText="1"/>
    </xf>
    <xf numFmtId="3" fontId="3" fillId="33" borderId="36" xfId="0" applyNumberFormat="1" applyFont="1" applyFill="1" applyBorder="1" applyAlignment="1">
      <alignment vertical="top" wrapText="1"/>
    </xf>
    <xf numFmtId="3" fontId="3" fillId="0" borderId="39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34" borderId="39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3" fillId="0" borderId="19" xfId="0" applyFont="1" applyFill="1" applyBorder="1" applyAlignment="1">
      <alignment vertical="top" wrapText="1"/>
    </xf>
    <xf numFmtId="3" fontId="0" fillId="0" borderId="39" xfId="0" applyNumberForma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3" fontId="3" fillId="0" borderId="46" xfId="0" applyNumberFormat="1" applyFont="1" applyFill="1" applyBorder="1" applyAlignment="1">
      <alignment vertical="top" wrapText="1"/>
    </xf>
    <xf numFmtId="3" fontId="3" fillId="33" borderId="46" xfId="0" applyNumberFormat="1" applyFont="1" applyFill="1" applyBorder="1" applyAlignment="1">
      <alignment vertical="top" wrapText="1"/>
    </xf>
    <xf numFmtId="3" fontId="3" fillId="33" borderId="47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3" fontId="3" fillId="0" borderId="47" xfId="0" applyNumberFormat="1" applyFont="1" applyFill="1" applyBorder="1" applyAlignment="1">
      <alignment vertical="top" wrapText="1"/>
    </xf>
    <xf numFmtId="3" fontId="3" fillId="34" borderId="51" xfId="0" applyNumberFormat="1" applyFont="1" applyFill="1" applyBorder="1" applyAlignment="1">
      <alignment/>
    </xf>
    <xf numFmtId="0" fontId="54" fillId="34" borderId="39" xfId="0" applyFont="1" applyFill="1" applyBorder="1" applyAlignment="1">
      <alignment/>
    </xf>
    <xf numFmtId="0" fontId="3" fillId="0" borderId="43" xfId="0" applyFont="1" applyFill="1" applyBorder="1" applyAlignment="1">
      <alignment vertical="top" wrapText="1"/>
    </xf>
    <xf numFmtId="3" fontId="3" fillId="33" borderId="39" xfId="0" applyNumberFormat="1" applyFont="1" applyFill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9" xfId="0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0" fillId="0" borderId="58" xfId="0" applyBorder="1" applyAlignment="1">
      <alignment/>
    </xf>
    <xf numFmtId="0" fontId="3" fillId="0" borderId="53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3" fillId="34" borderId="53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61" xfId="0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/>
    </xf>
    <xf numFmtId="0" fontId="3" fillId="34" borderId="57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0" fontId="8" fillId="0" borderId="56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55" fillId="34" borderId="56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33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35" borderId="63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0" fontId="1" fillId="35" borderId="68" xfId="0" applyFont="1" applyFill="1" applyBorder="1" applyAlignment="1">
      <alignment horizontal="center" vertical="center" wrapText="1"/>
    </xf>
    <xf numFmtId="0" fontId="1" fillId="35" borderId="63" xfId="0" applyFont="1" applyFill="1" applyBorder="1" applyAlignment="1">
      <alignment horizontal="center" vertical="center" wrapText="1"/>
    </xf>
    <xf numFmtId="0" fontId="1" fillId="35" borderId="69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1" fillId="35" borderId="72" xfId="0" applyFont="1" applyFill="1" applyBorder="1" applyAlignment="1">
      <alignment horizontal="center" vertical="center" wrapText="1"/>
    </xf>
    <xf numFmtId="0" fontId="1" fillId="35" borderId="73" xfId="0" applyFont="1" applyFill="1" applyBorder="1" applyAlignment="1">
      <alignment horizontal="center" vertical="center" wrapText="1"/>
    </xf>
    <xf numFmtId="3" fontId="1" fillId="35" borderId="73" xfId="0" applyNumberFormat="1" applyFont="1" applyFill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>
      <alignment horizontal="center" vertical="center" wrapText="1"/>
    </xf>
    <xf numFmtId="0" fontId="1" fillId="35" borderId="77" xfId="0" applyFont="1" applyFill="1" applyBorder="1" applyAlignment="1">
      <alignment horizontal="center" vertical="center" wrapText="1"/>
    </xf>
    <xf numFmtId="0" fontId="1" fillId="35" borderId="72" xfId="0" applyFont="1" applyFill="1" applyBorder="1" applyAlignment="1">
      <alignment horizontal="center"/>
    </xf>
    <xf numFmtId="3" fontId="10" fillId="35" borderId="73" xfId="0" applyNumberFormat="1" applyFont="1" applyFill="1" applyBorder="1" applyAlignment="1">
      <alignment horizontal="center" vertical="top" wrapText="1"/>
    </xf>
    <xf numFmtId="0" fontId="1" fillId="35" borderId="73" xfId="0" applyFont="1" applyFill="1" applyBorder="1" applyAlignment="1">
      <alignment horizontal="center"/>
    </xf>
    <xf numFmtId="3" fontId="1" fillId="35" borderId="73" xfId="0" applyNumberFormat="1" applyFont="1" applyFill="1" applyBorder="1" applyAlignment="1">
      <alignment horizontal="center"/>
    </xf>
    <xf numFmtId="3" fontId="1" fillId="35" borderId="73" xfId="0" applyNumberFormat="1" applyFont="1" applyFill="1" applyBorder="1" applyAlignment="1">
      <alignment horizontal="center" vertical="top" wrapText="1"/>
    </xf>
    <xf numFmtId="0" fontId="1" fillId="35" borderId="74" xfId="0" applyFont="1" applyFill="1" applyBorder="1" applyAlignment="1">
      <alignment horizontal="center"/>
    </xf>
    <xf numFmtId="0" fontId="1" fillId="35" borderId="75" xfId="0" applyFont="1" applyFill="1" applyBorder="1" applyAlignment="1">
      <alignment horizontal="center"/>
    </xf>
    <xf numFmtId="0" fontId="1" fillId="35" borderId="76" xfId="0" applyFont="1" applyFill="1" applyBorder="1" applyAlignment="1">
      <alignment horizontal="center"/>
    </xf>
    <xf numFmtId="0" fontId="1" fillId="35" borderId="76" xfId="0" applyFont="1" applyFill="1" applyBorder="1" applyAlignment="1">
      <alignment horizontal="center" vertical="top" wrapText="1"/>
    </xf>
    <xf numFmtId="0" fontId="1" fillId="35" borderId="7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78" xfId="0" applyFont="1" applyBorder="1" applyAlignment="1">
      <alignment/>
    </xf>
    <xf numFmtId="0" fontId="1" fillId="0" borderId="78" xfId="0" applyFont="1" applyBorder="1" applyAlignment="1">
      <alignment horizontal="center"/>
    </xf>
    <xf numFmtId="3" fontId="1" fillId="0" borderId="78" xfId="0" applyNumberFormat="1" applyFont="1" applyBorder="1" applyAlignment="1">
      <alignment horizontal="center"/>
    </xf>
    <xf numFmtId="3" fontId="1" fillId="35" borderId="74" xfId="0" applyNumberFormat="1" applyFont="1" applyFill="1" applyBorder="1" applyAlignment="1">
      <alignment horizontal="center"/>
    </xf>
    <xf numFmtId="3" fontId="1" fillId="35" borderId="63" xfId="0" applyNumberFormat="1" applyFont="1" applyFill="1" applyBorder="1" applyAlignment="1">
      <alignment horizontal="center" vertical="center" wrapText="1"/>
    </xf>
    <xf numFmtId="3" fontId="1" fillId="35" borderId="6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79" xfId="0" applyFont="1" applyBorder="1" applyAlignment="1">
      <alignment horizontal="center" vertical="top"/>
    </xf>
    <xf numFmtId="0" fontId="2" fillId="0" borderId="80" xfId="0" applyFont="1" applyBorder="1" applyAlignment="1">
      <alignment horizontal="center" vertical="top"/>
    </xf>
    <xf numFmtId="0" fontId="2" fillId="0" borderId="81" xfId="0" applyFont="1" applyBorder="1" applyAlignment="1">
      <alignment horizontal="center" vertical="top"/>
    </xf>
    <xf numFmtId="0" fontId="2" fillId="0" borderId="82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84" xfId="0" applyFont="1" applyBorder="1" applyAlignment="1">
      <alignment horizontal="center" vertical="top"/>
    </xf>
    <xf numFmtId="0" fontId="2" fillId="0" borderId="85" xfId="0" applyFont="1" applyBorder="1" applyAlignment="1">
      <alignment horizontal="center" vertical="top"/>
    </xf>
    <xf numFmtId="0" fontId="2" fillId="0" borderId="86" xfId="0" applyFont="1" applyBorder="1" applyAlignment="1">
      <alignment horizontal="center" vertical="top"/>
    </xf>
    <xf numFmtId="0" fontId="2" fillId="0" borderId="87" xfId="0" applyFont="1" applyBorder="1" applyAlignment="1">
      <alignment horizontal="center" vertical="top"/>
    </xf>
    <xf numFmtId="0" fontId="3" fillId="36" borderId="19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8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89" xfId="0" applyFont="1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88" xfId="0" applyFill="1" applyBorder="1" applyAlignment="1">
      <alignment horizontal="center"/>
    </xf>
    <xf numFmtId="0" fontId="3" fillId="33" borderId="8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Návštěvnost objektů NPÚ v Libereckém kraji</a:t>
            </a:r>
          </a:p>
        </c:rich>
      </c:tx>
      <c:layout>
        <c:manualLayout>
          <c:xMode val="factor"/>
          <c:yMode val="factor"/>
          <c:x val="0.054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775"/>
          <c:w val="0.90025"/>
          <c:h val="0.747"/>
        </c:manualLayout>
      </c:layout>
      <c:lineChart>
        <c:grouping val="standard"/>
        <c:varyColors val="0"/>
        <c:ser>
          <c:idx val="1"/>
          <c:order val="0"/>
          <c:tx>
            <c:strRef>
              <c:f>List1!$A$62</c:f>
              <c:strCache>
                <c:ptCount val="1"/>
                <c:pt idx="0">
                  <c:v>SH Bezděz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aderLines val="1"/>
          </c:dLbls>
          <c:val>
            <c:numRef>
              <c:f>List1!$C$62:$G$62</c:f>
              <c:numCache/>
            </c:numRef>
          </c:val>
          <c:smooth val="0"/>
        </c:ser>
        <c:ser>
          <c:idx val="2"/>
          <c:order val="1"/>
          <c:tx>
            <c:strRef>
              <c:f>List1!$A$63</c:f>
              <c:strCache>
                <c:ptCount val="1"/>
                <c:pt idx="0">
                  <c:v>SZ Frýdlant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List1!$C$63:$G$63</c:f>
              <c:numCache/>
            </c:numRef>
          </c:val>
          <c:smooth val="0"/>
        </c:ser>
        <c:ser>
          <c:idx val="3"/>
          <c:order val="2"/>
          <c:tx>
            <c:strRef>
              <c:f>List1!$A$64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List1!$C$64:$G$64</c:f>
              <c:numCache/>
            </c:numRef>
          </c:val>
          <c:smooth val="0"/>
        </c:ser>
        <c:ser>
          <c:idx val="4"/>
          <c:order val="3"/>
          <c:tx>
            <c:strRef>
              <c:f>List1!$A$65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List1!$C$65:$G$65</c:f>
              <c:numCache/>
            </c:numRef>
          </c:val>
          <c:smooth val="0"/>
        </c:ser>
        <c:ser>
          <c:idx val="0"/>
          <c:order val="4"/>
          <c:tx>
            <c:strRef>
              <c:f>List1!$A$66</c:f>
              <c:strCache>
                <c:ptCount val="1"/>
                <c:pt idx="0">
                  <c:v>SZ Lemberk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List1!$C$66:$G$66</c:f>
              <c:numCache/>
            </c:numRef>
          </c:val>
          <c:smooth val="0"/>
        </c:ser>
        <c:ser>
          <c:idx val="5"/>
          <c:order val="5"/>
          <c:tx>
            <c:strRef>
              <c:f>List1!$A$67</c:f>
              <c:strCache>
                <c:ptCount val="1"/>
                <c:pt idx="0">
                  <c:v>SZ Sychrov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List1!$C$67:$G$67</c:f>
              <c:numCache/>
            </c:numRef>
          </c:val>
          <c:smooth val="0"/>
        </c:ser>
        <c:ser>
          <c:idx val="6"/>
          <c:order val="6"/>
          <c:tx>
            <c:strRef>
              <c:f>List1!$A$68</c:f>
              <c:strCache>
                <c:ptCount val="1"/>
                <c:pt idx="0">
                  <c:v>SH Trosky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List1!$C$68:$G$68</c:f>
              <c:numCache/>
            </c:numRef>
          </c:val>
          <c:smooth val="0"/>
        </c:ser>
        <c:ser>
          <c:idx val="7"/>
          <c:order val="7"/>
          <c:tx>
            <c:strRef>
              <c:f>List1!$A$69</c:f>
              <c:strCache>
                <c:ptCount val="1"/>
                <c:pt idx="0">
                  <c:v>SZ Zákupy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List1!$C$69:$G$69</c:f>
              <c:numCache/>
            </c:numRef>
          </c:val>
          <c:smooth val="0"/>
        </c:ser>
        <c:marker val="1"/>
        <c:axId val="21153262"/>
        <c:axId val="56161631"/>
      </c:lineChart>
      <c:catAx>
        <c:axId val="21153262"/>
        <c:scaling>
          <c:orientation val="minMax"/>
        </c:scaling>
        <c:axPos val="b"/>
        <c:delete val="1"/>
        <c:majorTickMark val="out"/>
        <c:minorTickMark val="none"/>
        <c:tickLblPos val="nextTo"/>
        <c:crossAx val="56161631"/>
        <c:crosses val="autoZero"/>
        <c:auto val="1"/>
        <c:lblOffset val="100"/>
        <c:tickLblSkip val="1"/>
        <c:noMultiLvlLbl val="0"/>
      </c:catAx>
      <c:valAx>
        <c:axId val="56161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návštěvnost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3262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25"/>
          <c:y val="0.91"/>
          <c:w val="0.90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0.3295</cdr:x>
      <cdr:y>0.83575</cdr:y>
    </cdr:from>
    <cdr:to>
      <cdr:x>0.3775</cdr:x>
      <cdr:y>0.88725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3009900" y="40767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0.15475</cdr:x>
      <cdr:y>0.83575</cdr:y>
    </cdr:from>
    <cdr:to>
      <cdr:x>0.21175</cdr:x>
      <cdr:y>0.894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409700" y="4076700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0.8285</cdr:x>
      <cdr:y>0.8405</cdr:y>
    </cdr:from>
    <cdr:to>
      <cdr:x>0.8815</cdr:x>
      <cdr:y>0.89625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572375" y="410527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14</xdr:col>
      <xdr:colOff>571500</xdr:colOff>
      <xdr:row>101</xdr:row>
      <xdr:rowOff>28575</xdr:rowOff>
    </xdr:to>
    <xdr:graphicFrame>
      <xdr:nvGraphicFramePr>
        <xdr:cNvPr id="1" name="graf 1"/>
        <xdr:cNvGraphicFramePr/>
      </xdr:nvGraphicFramePr>
      <xdr:xfrm>
        <a:off x="0" y="10763250"/>
        <a:ext cx="9144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R48" sqref="R48"/>
    </sheetView>
  </sheetViews>
  <sheetFormatPr defaultColWidth="9.140625" defaultRowHeight="12.75"/>
  <cols>
    <col min="1" max="1" width="17.57421875" style="12" customWidth="1"/>
    <col min="2" max="2" width="6.421875" style="12" customWidth="1"/>
    <col min="3" max="15" width="8.7109375" style="12" customWidth="1"/>
    <col min="16" max="16384" width="9.140625" style="12" customWidth="1"/>
  </cols>
  <sheetData>
    <row r="1" spans="1:15" ht="13.5" customHeight="1" thickBot="1" thickTop="1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2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3.5" customHeight="1" thickTop="1">
      <c r="A2" s="206" t="s">
        <v>16</v>
      </c>
      <c r="B2" s="10">
        <v>2014</v>
      </c>
      <c r="C2" s="174">
        <v>0</v>
      </c>
      <c r="D2" s="175">
        <v>0</v>
      </c>
      <c r="E2" s="175">
        <v>0</v>
      </c>
      <c r="F2" s="203">
        <v>3545</v>
      </c>
      <c r="G2" s="203">
        <v>6795</v>
      </c>
      <c r="H2" s="203">
        <v>7980</v>
      </c>
      <c r="I2" s="203">
        <v>16070</v>
      </c>
      <c r="J2" s="175">
        <v>18714</v>
      </c>
      <c r="K2" s="203">
        <v>4180</v>
      </c>
      <c r="L2" s="203">
        <v>2653</v>
      </c>
      <c r="M2" s="175">
        <v>0</v>
      </c>
      <c r="N2" s="176">
        <v>0</v>
      </c>
      <c r="O2" s="11">
        <f>AVERAGE(SUM(C2:N2))</f>
        <v>59937</v>
      </c>
    </row>
    <row r="3" spans="1:15" ht="12" customHeight="1">
      <c r="A3" s="207"/>
      <c r="B3" s="167">
        <v>2013</v>
      </c>
      <c r="C3" s="179">
        <v>0</v>
      </c>
      <c r="D3" s="180">
        <v>0</v>
      </c>
      <c r="E3" s="180">
        <v>0</v>
      </c>
      <c r="F3" s="180">
        <v>953</v>
      </c>
      <c r="G3" s="181">
        <v>6078</v>
      </c>
      <c r="H3" s="181">
        <v>7030</v>
      </c>
      <c r="I3" s="181">
        <v>15298</v>
      </c>
      <c r="J3" s="181">
        <v>16201</v>
      </c>
      <c r="K3" s="181">
        <v>4385</v>
      </c>
      <c r="L3" s="181">
        <v>2298</v>
      </c>
      <c r="M3" s="180">
        <v>0</v>
      </c>
      <c r="N3" s="182">
        <v>0</v>
      </c>
      <c r="O3" s="5">
        <f>AVERAGE(SUM(C3:N3))</f>
        <v>52243</v>
      </c>
    </row>
    <row r="4" spans="1:15" ht="12" customHeight="1">
      <c r="A4" s="207"/>
      <c r="B4" s="168">
        <v>2012</v>
      </c>
      <c r="C4" s="179">
        <v>0</v>
      </c>
      <c r="D4" s="180">
        <v>0</v>
      </c>
      <c r="E4" s="180">
        <v>47</v>
      </c>
      <c r="F4" s="180">
        <v>2769</v>
      </c>
      <c r="G4" s="181">
        <v>7174</v>
      </c>
      <c r="H4" s="181">
        <v>8304</v>
      </c>
      <c r="I4" s="181">
        <v>16848</v>
      </c>
      <c r="J4" s="181">
        <v>16945</v>
      </c>
      <c r="K4" s="181">
        <v>5735</v>
      </c>
      <c r="L4" s="181">
        <v>912</v>
      </c>
      <c r="M4" s="180">
        <v>0</v>
      </c>
      <c r="N4" s="182">
        <v>0</v>
      </c>
      <c r="O4" s="5">
        <f>AVERAGE(SUM(C4:N4))</f>
        <v>58734</v>
      </c>
    </row>
    <row r="5" spans="1:15" ht="12" customHeight="1">
      <c r="A5" s="207"/>
      <c r="B5" s="168">
        <v>2011</v>
      </c>
      <c r="C5" s="179">
        <v>0</v>
      </c>
      <c r="D5" s="180">
        <v>0</v>
      </c>
      <c r="E5" s="180">
        <v>0</v>
      </c>
      <c r="F5" s="180">
        <v>4222</v>
      </c>
      <c r="G5" s="180">
        <v>6655</v>
      </c>
      <c r="H5" s="180">
        <v>7996</v>
      </c>
      <c r="I5" s="181">
        <v>18779</v>
      </c>
      <c r="J5" s="181">
        <v>15732</v>
      </c>
      <c r="K5" s="181">
        <v>7092</v>
      </c>
      <c r="L5" s="181">
        <v>2766</v>
      </c>
      <c r="M5" s="180">
        <v>0</v>
      </c>
      <c r="N5" s="182">
        <v>0</v>
      </c>
      <c r="O5" s="5">
        <f>AVERAGE(SUM(C5:N5))</f>
        <v>63242</v>
      </c>
    </row>
    <row r="6" spans="1:15" ht="12" customHeight="1">
      <c r="A6" s="208"/>
      <c r="B6" s="168">
        <v>2010</v>
      </c>
      <c r="C6" s="183">
        <v>0</v>
      </c>
      <c r="D6" s="184">
        <v>0</v>
      </c>
      <c r="E6" s="184">
        <v>0</v>
      </c>
      <c r="F6" s="184">
        <v>3145</v>
      </c>
      <c r="G6" s="184">
        <v>5272</v>
      </c>
      <c r="H6" s="184">
        <v>7603</v>
      </c>
      <c r="I6" s="184">
        <v>17779</v>
      </c>
      <c r="J6" s="184">
        <v>13777</v>
      </c>
      <c r="K6" s="184">
        <v>4576</v>
      </c>
      <c r="L6" s="184">
        <v>2543</v>
      </c>
      <c r="M6" s="184">
        <v>0</v>
      </c>
      <c r="N6" s="185">
        <v>0</v>
      </c>
      <c r="O6" s="5">
        <f>AVERAGE(SUM(C6:N6))</f>
        <v>54695</v>
      </c>
    </row>
    <row r="7" spans="1:15" ht="12" customHeight="1" thickBot="1">
      <c r="A7" s="3" t="s">
        <v>15</v>
      </c>
      <c r="B7" s="1"/>
      <c r="C7" s="169">
        <f aca="true" t="shared" si="0" ref="C7:O7">AVERAGE(C2:C6)</f>
        <v>0</v>
      </c>
      <c r="D7" s="169">
        <f t="shared" si="0"/>
        <v>0</v>
      </c>
      <c r="E7" s="169">
        <f t="shared" si="0"/>
        <v>9.4</v>
      </c>
      <c r="F7" s="169">
        <f t="shared" si="0"/>
        <v>2926.8</v>
      </c>
      <c r="G7" s="169">
        <f t="shared" si="0"/>
        <v>6394.8</v>
      </c>
      <c r="H7" s="169">
        <f t="shared" si="0"/>
        <v>7782.6</v>
      </c>
      <c r="I7" s="169">
        <f t="shared" si="0"/>
        <v>16954.8</v>
      </c>
      <c r="J7" s="169">
        <f t="shared" si="0"/>
        <v>16273.8</v>
      </c>
      <c r="K7" s="169">
        <f t="shared" si="0"/>
        <v>5193.6</v>
      </c>
      <c r="L7" s="169">
        <f t="shared" si="0"/>
        <v>2234.4</v>
      </c>
      <c r="M7" s="169">
        <f t="shared" si="0"/>
        <v>0</v>
      </c>
      <c r="N7" s="170">
        <f t="shared" si="0"/>
        <v>0</v>
      </c>
      <c r="O7" s="173">
        <f t="shared" si="0"/>
        <v>57770.2</v>
      </c>
    </row>
    <row r="8" spans="2:15" ht="12" customHeight="1" thickBot="1" thickTop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" customHeight="1" thickTop="1">
      <c r="A9" s="209" t="s">
        <v>41</v>
      </c>
      <c r="B9" s="10">
        <v>2014</v>
      </c>
      <c r="C9" s="171">
        <v>0</v>
      </c>
      <c r="D9" s="166">
        <v>293</v>
      </c>
      <c r="E9" s="166">
        <v>107</v>
      </c>
      <c r="F9" s="204">
        <v>2579</v>
      </c>
      <c r="G9" s="204">
        <v>5718</v>
      </c>
      <c r="H9" s="166">
        <v>4785</v>
      </c>
      <c r="I9" s="204">
        <v>8883</v>
      </c>
      <c r="J9" s="204">
        <v>11440</v>
      </c>
      <c r="K9" s="204">
        <v>4098</v>
      </c>
      <c r="L9" s="166">
        <v>3092</v>
      </c>
      <c r="M9" s="166">
        <v>15</v>
      </c>
      <c r="N9" s="172">
        <v>190</v>
      </c>
      <c r="O9" s="4">
        <f>SUM(C9:N9)</f>
        <v>41200</v>
      </c>
    </row>
    <row r="10" spans="1:15" ht="12" customHeight="1">
      <c r="A10" s="210"/>
      <c r="B10" s="168">
        <v>2013</v>
      </c>
      <c r="C10" s="186">
        <v>0</v>
      </c>
      <c r="D10" s="187">
        <v>0</v>
      </c>
      <c r="E10" s="188">
        <v>184</v>
      </c>
      <c r="F10" s="188">
        <v>2043</v>
      </c>
      <c r="G10" s="189">
        <v>6101</v>
      </c>
      <c r="H10" s="189">
        <v>4507</v>
      </c>
      <c r="I10" s="189">
        <v>8127</v>
      </c>
      <c r="J10" s="190">
        <v>10288</v>
      </c>
      <c r="K10" s="189">
        <v>3890</v>
      </c>
      <c r="L10" s="189">
        <v>2994</v>
      </c>
      <c r="M10" s="188">
        <v>11</v>
      </c>
      <c r="N10" s="191">
        <v>23</v>
      </c>
      <c r="O10" s="5">
        <f>SUM(C10:N10)</f>
        <v>38168</v>
      </c>
    </row>
    <row r="11" spans="1:15" ht="12" customHeight="1">
      <c r="A11" s="210"/>
      <c r="B11" s="168">
        <v>2012</v>
      </c>
      <c r="C11" s="186">
        <v>0</v>
      </c>
      <c r="D11" s="187">
        <v>26</v>
      </c>
      <c r="E11" s="188">
        <v>51</v>
      </c>
      <c r="F11" s="188">
        <v>2390</v>
      </c>
      <c r="G11" s="189">
        <v>4855</v>
      </c>
      <c r="H11" s="189">
        <v>4367</v>
      </c>
      <c r="I11" s="189">
        <v>8133</v>
      </c>
      <c r="J11" s="190">
        <v>9475</v>
      </c>
      <c r="K11" s="189">
        <v>4503</v>
      </c>
      <c r="L11" s="189">
        <v>2452</v>
      </c>
      <c r="M11" s="188">
        <v>0</v>
      </c>
      <c r="N11" s="191">
        <v>0</v>
      </c>
      <c r="O11" s="5">
        <f>SUM(C11:N11)</f>
        <v>36252</v>
      </c>
    </row>
    <row r="12" spans="1:15" ht="12" customHeight="1">
      <c r="A12" s="210"/>
      <c r="B12" s="168">
        <v>2011</v>
      </c>
      <c r="C12" s="186">
        <v>0</v>
      </c>
      <c r="D12" s="188">
        <v>16</v>
      </c>
      <c r="E12" s="188">
        <v>15</v>
      </c>
      <c r="F12" s="188">
        <v>2511</v>
      </c>
      <c r="G12" s="188">
        <v>4250</v>
      </c>
      <c r="H12" s="188">
        <v>5026</v>
      </c>
      <c r="I12" s="189">
        <v>10197</v>
      </c>
      <c r="J12" s="190">
        <v>10581</v>
      </c>
      <c r="K12" s="189">
        <v>4776</v>
      </c>
      <c r="L12" s="189">
        <v>2748</v>
      </c>
      <c r="M12" s="188">
        <v>11</v>
      </c>
      <c r="N12" s="191">
        <v>17</v>
      </c>
      <c r="O12" s="5">
        <f>SUM(C12:N12)</f>
        <v>40148</v>
      </c>
    </row>
    <row r="13" spans="1:15" ht="12" customHeight="1">
      <c r="A13" s="211"/>
      <c r="B13" s="177">
        <v>2010</v>
      </c>
      <c r="C13" s="192">
        <v>0</v>
      </c>
      <c r="D13" s="193">
        <v>11</v>
      </c>
      <c r="E13" s="193">
        <v>19</v>
      </c>
      <c r="F13" s="193">
        <v>2866</v>
      </c>
      <c r="G13" s="193">
        <v>5779</v>
      </c>
      <c r="H13" s="193">
        <v>5843</v>
      </c>
      <c r="I13" s="193">
        <v>11045</v>
      </c>
      <c r="J13" s="194">
        <v>5195</v>
      </c>
      <c r="K13" s="193">
        <v>4572</v>
      </c>
      <c r="L13" s="193">
        <v>3185</v>
      </c>
      <c r="M13" s="193">
        <v>17</v>
      </c>
      <c r="N13" s="195">
        <v>18</v>
      </c>
      <c r="O13" s="6">
        <f>SUM(C13:N13)</f>
        <v>38550</v>
      </c>
    </row>
    <row r="14" spans="1:15" ht="12" customHeight="1" thickBot="1">
      <c r="A14" s="3" t="s">
        <v>15</v>
      </c>
      <c r="B14" s="1"/>
      <c r="C14" s="169">
        <f aca="true" t="shared" si="1" ref="C14:O14">AVERAGE(C9:C13)</f>
        <v>0</v>
      </c>
      <c r="D14" s="169">
        <f t="shared" si="1"/>
        <v>69.2</v>
      </c>
      <c r="E14" s="169">
        <f t="shared" si="1"/>
        <v>75.2</v>
      </c>
      <c r="F14" s="169">
        <f t="shared" si="1"/>
        <v>2477.8</v>
      </c>
      <c r="G14" s="169">
        <f t="shared" si="1"/>
        <v>5340.6</v>
      </c>
      <c r="H14" s="169">
        <f t="shared" si="1"/>
        <v>4905.6</v>
      </c>
      <c r="I14" s="169">
        <f t="shared" si="1"/>
        <v>9277</v>
      </c>
      <c r="J14" s="169">
        <f t="shared" si="1"/>
        <v>9395.8</v>
      </c>
      <c r="K14" s="169">
        <f t="shared" si="1"/>
        <v>4367.8</v>
      </c>
      <c r="L14" s="169">
        <f t="shared" si="1"/>
        <v>2894.2</v>
      </c>
      <c r="M14" s="169">
        <f t="shared" si="1"/>
        <v>10.8</v>
      </c>
      <c r="N14" s="170">
        <f t="shared" si="1"/>
        <v>49.6</v>
      </c>
      <c r="O14" s="178">
        <f t="shared" si="1"/>
        <v>38863.6</v>
      </c>
    </row>
    <row r="15" spans="2:15" ht="12" customHeight="1" thickBot="1" thickTop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" customHeight="1" thickTop="1">
      <c r="A16" s="212" t="s">
        <v>42</v>
      </c>
      <c r="B16" s="10">
        <v>2014</v>
      </c>
      <c r="C16" s="171">
        <v>0</v>
      </c>
      <c r="D16" s="166">
        <v>18</v>
      </c>
      <c r="E16" s="166">
        <v>0</v>
      </c>
      <c r="F16" s="204">
        <v>1428</v>
      </c>
      <c r="G16" s="204">
        <v>2369</v>
      </c>
      <c r="H16" s="204">
        <v>2981</v>
      </c>
      <c r="I16" s="204">
        <v>4096</v>
      </c>
      <c r="J16" s="204">
        <v>5086</v>
      </c>
      <c r="K16" s="204">
        <v>1410</v>
      </c>
      <c r="L16" s="166">
        <v>997</v>
      </c>
      <c r="M16" s="166">
        <v>64</v>
      </c>
      <c r="N16" s="172">
        <v>436</v>
      </c>
      <c r="O16" s="11">
        <f>SUM(C16:N16)</f>
        <v>18885</v>
      </c>
    </row>
    <row r="17" spans="1:15" ht="12" customHeight="1">
      <c r="A17" s="213"/>
      <c r="B17" s="168">
        <v>2013</v>
      </c>
      <c r="C17" s="186">
        <v>0</v>
      </c>
      <c r="D17" s="188">
        <v>0</v>
      </c>
      <c r="E17" s="188">
        <v>62</v>
      </c>
      <c r="F17" s="188">
        <v>567</v>
      </c>
      <c r="G17" s="189">
        <v>1856</v>
      </c>
      <c r="H17" s="189">
        <v>1961</v>
      </c>
      <c r="I17" s="189">
        <v>4090</v>
      </c>
      <c r="J17" s="190">
        <v>4854</v>
      </c>
      <c r="K17" s="189">
        <v>1717</v>
      </c>
      <c r="L17" s="189">
        <v>1283</v>
      </c>
      <c r="M17" s="188">
        <v>125</v>
      </c>
      <c r="N17" s="191">
        <v>447</v>
      </c>
      <c r="O17" s="5">
        <f>SUM(C17:N17)</f>
        <v>16962</v>
      </c>
    </row>
    <row r="18" spans="1:15" ht="12" customHeight="1">
      <c r="A18" s="213"/>
      <c r="B18" s="168">
        <v>2012</v>
      </c>
      <c r="C18" s="186">
        <v>0</v>
      </c>
      <c r="D18" s="188">
        <v>0</v>
      </c>
      <c r="E18" s="188">
        <v>22</v>
      </c>
      <c r="F18" s="188">
        <v>846</v>
      </c>
      <c r="G18" s="188">
        <v>1965</v>
      </c>
      <c r="H18" s="189">
        <v>2052</v>
      </c>
      <c r="I18" s="189">
        <v>5888</v>
      </c>
      <c r="J18" s="190">
        <v>5163</v>
      </c>
      <c r="K18" s="189">
        <v>1785</v>
      </c>
      <c r="L18" s="189">
        <v>845</v>
      </c>
      <c r="M18" s="188">
        <v>18</v>
      </c>
      <c r="N18" s="191">
        <v>423</v>
      </c>
      <c r="O18" s="5">
        <f>SUM(C18:N18)</f>
        <v>19007</v>
      </c>
    </row>
    <row r="19" spans="1:15" ht="12" customHeight="1">
      <c r="A19" s="213"/>
      <c r="B19" s="168">
        <v>2011</v>
      </c>
      <c r="C19" s="186">
        <v>25</v>
      </c>
      <c r="D19" s="188">
        <v>25</v>
      </c>
      <c r="E19" s="188">
        <v>0</v>
      </c>
      <c r="F19" s="188">
        <v>1027</v>
      </c>
      <c r="G19" s="188">
        <v>1336</v>
      </c>
      <c r="H19" s="188">
        <v>2816</v>
      </c>
      <c r="I19" s="189">
        <v>4903</v>
      </c>
      <c r="J19" s="190">
        <v>4017</v>
      </c>
      <c r="K19" s="189">
        <v>2605</v>
      </c>
      <c r="L19" s="189">
        <v>1030</v>
      </c>
      <c r="M19" s="188">
        <v>26</v>
      </c>
      <c r="N19" s="191">
        <v>528</v>
      </c>
      <c r="O19" s="5">
        <f>SUM(C19:N19)</f>
        <v>18338</v>
      </c>
    </row>
    <row r="20" spans="1:15" ht="12" customHeight="1">
      <c r="A20" s="214"/>
      <c r="B20" s="177">
        <v>2010</v>
      </c>
      <c r="C20" s="192">
        <v>63</v>
      </c>
      <c r="D20" s="193">
        <v>0</v>
      </c>
      <c r="E20" s="193">
        <v>1</v>
      </c>
      <c r="F20" s="193">
        <v>1471</v>
      </c>
      <c r="G20" s="193">
        <v>1586</v>
      </c>
      <c r="H20" s="193">
        <v>1708</v>
      </c>
      <c r="I20" s="193">
        <v>5037</v>
      </c>
      <c r="J20" s="194">
        <v>2257</v>
      </c>
      <c r="K20" s="193">
        <v>1079</v>
      </c>
      <c r="L20" s="193">
        <v>1217</v>
      </c>
      <c r="M20" s="193">
        <v>107</v>
      </c>
      <c r="N20" s="195">
        <v>289</v>
      </c>
      <c r="O20" s="6">
        <f>SUM(C20:N20)</f>
        <v>14815</v>
      </c>
    </row>
    <row r="21" spans="1:15" ht="12" customHeight="1" thickBot="1">
      <c r="A21" s="3" t="s">
        <v>15</v>
      </c>
      <c r="B21" s="1"/>
      <c r="C21" s="169">
        <f aca="true" t="shared" si="2" ref="C21:O21">AVERAGE(C16:C20)</f>
        <v>17.6</v>
      </c>
      <c r="D21" s="169">
        <f t="shared" si="2"/>
        <v>8.6</v>
      </c>
      <c r="E21" s="169">
        <f t="shared" si="2"/>
        <v>17</v>
      </c>
      <c r="F21" s="169">
        <f t="shared" si="2"/>
        <v>1067.8</v>
      </c>
      <c r="G21" s="169">
        <f t="shared" si="2"/>
        <v>1822.4</v>
      </c>
      <c r="H21" s="169">
        <f t="shared" si="2"/>
        <v>2303.6</v>
      </c>
      <c r="I21" s="169">
        <f t="shared" si="2"/>
        <v>4802.8</v>
      </c>
      <c r="J21" s="169">
        <f t="shared" si="2"/>
        <v>4275.4</v>
      </c>
      <c r="K21" s="169">
        <f t="shared" si="2"/>
        <v>1719.2</v>
      </c>
      <c r="L21" s="169">
        <f t="shared" si="2"/>
        <v>1074.4</v>
      </c>
      <c r="M21" s="169">
        <f t="shared" si="2"/>
        <v>68</v>
      </c>
      <c r="N21" s="170">
        <f t="shared" si="2"/>
        <v>424.6</v>
      </c>
      <c r="O21" s="178">
        <f t="shared" si="2"/>
        <v>17601.4</v>
      </c>
    </row>
    <row r="22" spans="2:15" ht="12" customHeight="1" thickTop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2" customHeight="1" thickBo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" customHeight="1" thickTop="1">
      <c r="A24" s="212" t="s">
        <v>43</v>
      </c>
      <c r="B24" s="10">
        <v>2014</v>
      </c>
      <c r="C24" s="171">
        <v>50</v>
      </c>
      <c r="D24" s="166">
        <v>0</v>
      </c>
      <c r="E24" s="166">
        <v>492</v>
      </c>
      <c r="F24" s="204">
        <v>1448</v>
      </c>
      <c r="G24" s="204">
        <v>2544</v>
      </c>
      <c r="H24" s="204">
        <v>3385</v>
      </c>
      <c r="I24" s="204">
        <v>5835</v>
      </c>
      <c r="J24" s="204">
        <v>7082</v>
      </c>
      <c r="K24" s="204">
        <v>2139</v>
      </c>
      <c r="L24" s="204">
        <v>1410</v>
      </c>
      <c r="M24" s="166">
        <v>0</v>
      </c>
      <c r="N24" s="172">
        <v>549</v>
      </c>
      <c r="O24" s="11">
        <f>SUM(C24:N24)</f>
        <v>24934</v>
      </c>
    </row>
    <row r="25" spans="1:15" ht="12" customHeight="1">
      <c r="A25" s="213"/>
      <c r="B25" s="168">
        <v>2013</v>
      </c>
      <c r="C25" s="186">
        <v>0</v>
      </c>
      <c r="D25" s="188">
        <v>0</v>
      </c>
      <c r="E25" s="188">
        <v>163</v>
      </c>
      <c r="F25" s="188">
        <v>958</v>
      </c>
      <c r="G25" s="189">
        <v>2683</v>
      </c>
      <c r="H25" s="189">
        <v>3325</v>
      </c>
      <c r="I25" s="189">
        <v>6042</v>
      </c>
      <c r="J25" s="190">
        <v>6574</v>
      </c>
      <c r="K25" s="189">
        <v>2439</v>
      </c>
      <c r="L25" s="189">
        <v>1433</v>
      </c>
      <c r="M25" s="188">
        <v>0</v>
      </c>
      <c r="N25" s="191">
        <v>665</v>
      </c>
      <c r="O25" s="5">
        <f>SUM(C25:N25)</f>
        <v>24282</v>
      </c>
    </row>
    <row r="26" spans="1:15" ht="12" customHeight="1">
      <c r="A26" s="213"/>
      <c r="B26" s="168">
        <v>2012</v>
      </c>
      <c r="C26" s="186">
        <v>331</v>
      </c>
      <c r="D26" s="188">
        <v>0</v>
      </c>
      <c r="E26" s="188">
        <v>157</v>
      </c>
      <c r="F26" s="188">
        <v>1310</v>
      </c>
      <c r="G26" s="189">
        <v>2396</v>
      </c>
      <c r="H26" s="189">
        <v>2945</v>
      </c>
      <c r="I26" s="189">
        <v>6047</v>
      </c>
      <c r="J26" s="190">
        <v>6317</v>
      </c>
      <c r="K26" s="189">
        <v>3080</v>
      </c>
      <c r="L26" s="189">
        <v>818</v>
      </c>
      <c r="M26" s="188">
        <v>54</v>
      </c>
      <c r="N26" s="191">
        <v>278</v>
      </c>
      <c r="O26" s="5">
        <f>SUM(C26:N26)</f>
        <v>23733</v>
      </c>
    </row>
    <row r="27" spans="1:15" ht="12" customHeight="1">
      <c r="A27" s="213"/>
      <c r="B27" s="168">
        <v>2011</v>
      </c>
      <c r="C27" s="186">
        <v>37</v>
      </c>
      <c r="D27" s="188">
        <v>40</v>
      </c>
      <c r="E27" s="188">
        <v>70</v>
      </c>
      <c r="F27" s="188">
        <v>1210</v>
      </c>
      <c r="G27" s="188">
        <v>2327</v>
      </c>
      <c r="H27" s="188">
        <v>2797</v>
      </c>
      <c r="I27" s="189">
        <v>8930</v>
      </c>
      <c r="J27" s="190">
        <v>6620</v>
      </c>
      <c r="K27" s="189">
        <v>3138</v>
      </c>
      <c r="L27" s="189">
        <v>1204</v>
      </c>
      <c r="M27" s="188">
        <v>48</v>
      </c>
      <c r="N27" s="191">
        <v>394</v>
      </c>
      <c r="O27" s="5">
        <f>SUM(C27:N27)</f>
        <v>26815</v>
      </c>
    </row>
    <row r="28" spans="1:15" ht="12" customHeight="1">
      <c r="A28" s="214"/>
      <c r="B28" s="177">
        <v>2010</v>
      </c>
      <c r="C28" s="192">
        <v>26</v>
      </c>
      <c r="D28" s="193">
        <v>0</v>
      </c>
      <c r="E28" s="193">
        <v>28</v>
      </c>
      <c r="F28" s="193">
        <v>2052</v>
      </c>
      <c r="G28" s="193">
        <v>2850</v>
      </c>
      <c r="H28" s="193">
        <v>3693</v>
      </c>
      <c r="I28" s="193">
        <v>6972</v>
      </c>
      <c r="J28" s="194">
        <v>7388</v>
      </c>
      <c r="K28" s="193">
        <v>3073</v>
      </c>
      <c r="L28" s="193">
        <v>1107</v>
      </c>
      <c r="M28" s="193">
        <v>107</v>
      </c>
      <c r="N28" s="195">
        <v>381</v>
      </c>
      <c r="O28" s="6">
        <f>SUM(C28:N28)</f>
        <v>27677</v>
      </c>
    </row>
    <row r="29" spans="1:15" ht="12" customHeight="1" thickBot="1">
      <c r="A29" s="3" t="s">
        <v>15</v>
      </c>
      <c r="B29" s="1"/>
      <c r="C29" s="169">
        <f aca="true" t="shared" si="3" ref="C29:O29">AVERAGE(C24:C28)</f>
        <v>88.8</v>
      </c>
      <c r="D29" s="169">
        <f t="shared" si="3"/>
        <v>8</v>
      </c>
      <c r="E29" s="169">
        <f t="shared" si="3"/>
        <v>182</v>
      </c>
      <c r="F29" s="169">
        <f t="shared" si="3"/>
        <v>1395.6</v>
      </c>
      <c r="G29" s="169">
        <f t="shared" si="3"/>
        <v>2560</v>
      </c>
      <c r="H29" s="169">
        <f t="shared" si="3"/>
        <v>3229</v>
      </c>
      <c r="I29" s="169">
        <f t="shared" si="3"/>
        <v>6765.2</v>
      </c>
      <c r="J29" s="169">
        <f t="shared" si="3"/>
        <v>6796.2</v>
      </c>
      <c r="K29" s="169">
        <f t="shared" si="3"/>
        <v>2773.8</v>
      </c>
      <c r="L29" s="169">
        <f t="shared" si="3"/>
        <v>1194.4</v>
      </c>
      <c r="M29" s="169">
        <f t="shared" si="3"/>
        <v>41.8</v>
      </c>
      <c r="N29" s="170">
        <f t="shared" si="3"/>
        <v>453.4</v>
      </c>
      <c r="O29" s="178">
        <f t="shared" si="3"/>
        <v>25488.2</v>
      </c>
    </row>
    <row r="30" spans="2:15" ht="12" customHeight="1" thickTop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12" customHeight="1" thickBo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" customHeight="1" thickTop="1">
      <c r="A32" s="212" t="s">
        <v>44</v>
      </c>
      <c r="B32" s="10">
        <v>2014</v>
      </c>
      <c r="C32" s="171">
        <v>0</v>
      </c>
      <c r="D32" s="166">
        <v>0</v>
      </c>
      <c r="E32" s="166">
        <v>0</v>
      </c>
      <c r="F32" s="204">
        <v>2406</v>
      </c>
      <c r="G32" s="204">
        <v>4091</v>
      </c>
      <c r="H32" s="204">
        <v>4231</v>
      </c>
      <c r="I32" s="204">
        <v>6604</v>
      </c>
      <c r="J32" s="204">
        <v>7335</v>
      </c>
      <c r="K32" s="204">
        <v>2592</v>
      </c>
      <c r="L32" s="204">
        <v>1744</v>
      </c>
      <c r="M32" s="166">
        <v>106</v>
      </c>
      <c r="N32" s="172">
        <v>537</v>
      </c>
      <c r="O32" s="11">
        <f>SUM(C32:N32)</f>
        <v>29646</v>
      </c>
    </row>
    <row r="33" spans="1:15" ht="12" customHeight="1">
      <c r="A33" s="213"/>
      <c r="B33" s="168">
        <v>2013</v>
      </c>
      <c r="C33" s="186">
        <v>0</v>
      </c>
      <c r="D33" s="188">
        <v>0</v>
      </c>
      <c r="E33" s="188">
        <v>232</v>
      </c>
      <c r="F33" s="188">
        <v>906</v>
      </c>
      <c r="G33" s="189">
        <v>3617</v>
      </c>
      <c r="H33" s="189">
        <v>4249</v>
      </c>
      <c r="I33" s="189">
        <v>6262</v>
      </c>
      <c r="J33" s="190">
        <v>6998</v>
      </c>
      <c r="K33" s="189">
        <v>2390</v>
      </c>
      <c r="L33" s="189">
        <v>1574</v>
      </c>
      <c r="M33" s="188">
        <v>0</v>
      </c>
      <c r="N33" s="191">
        <v>0</v>
      </c>
      <c r="O33" s="5">
        <f>SUM(C33:N33)</f>
        <v>26228</v>
      </c>
    </row>
    <row r="34" spans="1:15" ht="12" customHeight="1">
      <c r="A34" s="213"/>
      <c r="B34" s="168">
        <v>2012</v>
      </c>
      <c r="C34" s="186">
        <v>0</v>
      </c>
      <c r="D34" s="188">
        <v>0</v>
      </c>
      <c r="E34" s="188">
        <v>3</v>
      </c>
      <c r="F34" s="188">
        <v>2000</v>
      </c>
      <c r="G34" s="189">
        <v>4385</v>
      </c>
      <c r="H34" s="189">
        <v>4170</v>
      </c>
      <c r="I34" s="189">
        <v>7478</v>
      </c>
      <c r="J34" s="190">
        <v>7987</v>
      </c>
      <c r="K34" s="189">
        <v>3817</v>
      </c>
      <c r="L34" s="189">
        <v>1160</v>
      </c>
      <c r="M34" s="188">
        <v>0</v>
      </c>
      <c r="N34" s="191">
        <v>0</v>
      </c>
      <c r="O34" s="5">
        <f>SUM(C34:N34)</f>
        <v>31000</v>
      </c>
    </row>
    <row r="35" spans="1:15" ht="12" customHeight="1">
      <c r="A35" s="213"/>
      <c r="B35" s="168">
        <v>2011</v>
      </c>
      <c r="C35" s="186">
        <v>0</v>
      </c>
      <c r="D35" s="188">
        <v>0</v>
      </c>
      <c r="E35" s="188">
        <v>0</v>
      </c>
      <c r="F35" s="188">
        <v>2065</v>
      </c>
      <c r="G35" s="188">
        <v>3851</v>
      </c>
      <c r="H35" s="188">
        <v>4113</v>
      </c>
      <c r="I35" s="189">
        <v>6556</v>
      </c>
      <c r="J35" s="190">
        <v>7133</v>
      </c>
      <c r="K35" s="189">
        <v>3117</v>
      </c>
      <c r="L35" s="189">
        <v>1567</v>
      </c>
      <c r="M35" s="188">
        <v>0</v>
      </c>
      <c r="N35" s="191">
        <v>0</v>
      </c>
      <c r="O35" s="5">
        <f>SUM(C35:N35)</f>
        <v>28402</v>
      </c>
    </row>
    <row r="36" spans="1:15" ht="12" customHeight="1">
      <c r="A36" s="214"/>
      <c r="B36" s="177">
        <v>2010</v>
      </c>
      <c r="C36" s="192">
        <v>0</v>
      </c>
      <c r="D36" s="193">
        <v>0</v>
      </c>
      <c r="E36" s="193">
        <v>1</v>
      </c>
      <c r="F36" s="193">
        <v>1764</v>
      </c>
      <c r="G36" s="193">
        <v>3721</v>
      </c>
      <c r="H36" s="193">
        <v>4169</v>
      </c>
      <c r="I36" s="193">
        <v>8353</v>
      </c>
      <c r="J36" s="194">
        <v>6397</v>
      </c>
      <c r="K36" s="193">
        <v>3500</v>
      </c>
      <c r="L36" s="193">
        <v>1512</v>
      </c>
      <c r="M36" s="193">
        <v>0</v>
      </c>
      <c r="N36" s="195">
        <v>0</v>
      </c>
      <c r="O36" s="6">
        <f>SUM(C36:N36)</f>
        <v>29417</v>
      </c>
    </row>
    <row r="37" spans="1:15" ht="12" customHeight="1" thickBot="1">
      <c r="A37" s="3" t="s">
        <v>15</v>
      </c>
      <c r="B37" s="1"/>
      <c r="C37" s="169">
        <f aca="true" t="shared" si="4" ref="C37:O37">AVERAGE(C32:C36)</f>
        <v>0</v>
      </c>
      <c r="D37" s="169">
        <f t="shared" si="4"/>
        <v>0</v>
      </c>
      <c r="E37" s="169">
        <f t="shared" si="4"/>
        <v>47.2</v>
      </c>
      <c r="F37" s="169">
        <f t="shared" si="4"/>
        <v>1828.2</v>
      </c>
      <c r="G37" s="169">
        <f t="shared" si="4"/>
        <v>3933</v>
      </c>
      <c r="H37" s="169">
        <f t="shared" si="4"/>
        <v>4186.4</v>
      </c>
      <c r="I37" s="169">
        <f t="shared" si="4"/>
        <v>7050.6</v>
      </c>
      <c r="J37" s="169">
        <f t="shared" si="4"/>
        <v>7170</v>
      </c>
      <c r="K37" s="169">
        <f t="shared" si="4"/>
        <v>3083.2</v>
      </c>
      <c r="L37" s="169">
        <f t="shared" si="4"/>
        <v>1511.4</v>
      </c>
      <c r="M37" s="169">
        <f t="shared" si="4"/>
        <v>21.2</v>
      </c>
      <c r="N37" s="170">
        <f t="shared" si="4"/>
        <v>107.4</v>
      </c>
      <c r="O37" s="7">
        <f t="shared" si="4"/>
        <v>28938.6</v>
      </c>
    </row>
    <row r="38" ht="12" customHeight="1" thickBot="1" thickTop="1"/>
    <row r="39" spans="1:15" ht="12" customHeight="1" thickTop="1">
      <c r="A39" s="212" t="s">
        <v>45</v>
      </c>
      <c r="B39" s="10">
        <v>2014</v>
      </c>
      <c r="C39" s="171">
        <v>4472</v>
      </c>
      <c r="D39" s="166">
        <v>3214</v>
      </c>
      <c r="E39" s="166">
        <v>2865</v>
      </c>
      <c r="F39" s="204">
        <v>11595</v>
      </c>
      <c r="G39" s="204">
        <v>12576</v>
      </c>
      <c r="H39" s="204">
        <v>9345</v>
      </c>
      <c r="I39" s="204">
        <v>18203</v>
      </c>
      <c r="J39" s="204">
        <v>24407</v>
      </c>
      <c r="K39" s="204">
        <v>7952</v>
      </c>
      <c r="L39" s="204">
        <v>7701</v>
      </c>
      <c r="M39" s="166">
        <v>8904</v>
      </c>
      <c r="N39" s="172">
        <v>2777</v>
      </c>
      <c r="O39" s="11">
        <f>SUM(C39:N39)</f>
        <v>114011</v>
      </c>
    </row>
    <row r="40" spans="1:15" ht="12" customHeight="1">
      <c r="A40" s="213"/>
      <c r="B40" s="168">
        <v>2013</v>
      </c>
      <c r="C40" s="186">
        <v>3672</v>
      </c>
      <c r="D40" s="188">
        <v>2855</v>
      </c>
      <c r="E40" s="188">
        <v>7248</v>
      </c>
      <c r="F40" s="188">
        <v>5178</v>
      </c>
      <c r="G40" s="189">
        <v>10136</v>
      </c>
      <c r="H40" s="189">
        <v>9112</v>
      </c>
      <c r="I40" s="189">
        <v>16829</v>
      </c>
      <c r="J40" s="190">
        <v>18810</v>
      </c>
      <c r="K40" s="189">
        <v>6662</v>
      </c>
      <c r="L40" s="189">
        <v>6880</v>
      </c>
      <c r="M40" s="189">
        <v>6020</v>
      </c>
      <c r="N40" s="202">
        <v>6698</v>
      </c>
      <c r="O40" s="5">
        <f>SUM(C40:N40)</f>
        <v>100100</v>
      </c>
    </row>
    <row r="41" spans="1:15" ht="12" customHeight="1">
      <c r="A41" s="213"/>
      <c r="B41" s="168">
        <v>2012</v>
      </c>
      <c r="C41" s="186">
        <v>3061</v>
      </c>
      <c r="D41" s="188">
        <v>2936</v>
      </c>
      <c r="E41" s="188">
        <v>4048</v>
      </c>
      <c r="F41" s="188">
        <v>9245</v>
      </c>
      <c r="G41" s="189">
        <v>12884</v>
      </c>
      <c r="H41" s="189">
        <v>10331</v>
      </c>
      <c r="I41" s="189">
        <v>17196</v>
      </c>
      <c r="J41" s="190">
        <v>20557</v>
      </c>
      <c r="K41" s="189">
        <v>8029</v>
      </c>
      <c r="L41" s="189">
        <v>5420</v>
      </c>
      <c r="M41" s="189">
        <v>3234</v>
      </c>
      <c r="N41" s="202">
        <v>9848</v>
      </c>
      <c r="O41" s="5">
        <f>SUM(C41:N41)</f>
        <v>106789</v>
      </c>
    </row>
    <row r="42" spans="1:15" ht="12" customHeight="1">
      <c r="A42" s="213"/>
      <c r="B42" s="168">
        <v>2011</v>
      </c>
      <c r="C42" s="186">
        <v>2405</v>
      </c>
      <c r="D42" s="188">
        <v>2443</v>
      </c>
      <c r="E42" s="188">
        <v>2775</v>
      </c>
      <c r="F42" s="188">
        <v>12966</v>
      </c>
      <c r="G42" s="188">
        <v>13770</v>
      </c>
      <c r="H42" s="188">
        <v>10540</v>
      </c>
      <c r="I42" s="189">
        <v>24234</v>
      </c>
      <c r="J42" s="190">
        <v>21017</v>
      </c>
      <c r="K42" s="189">
        <v>9931</v>
      </c>
      <c r="L42" s="189">
        <v>8238</v>
      </c>
      <c r="M42" s="189">
        <v>3652</v>
      </c>
      <c r="N42" s="202">
        <v>10151</v>
      </c>
      <c r="O42" s="5">
        <f>SUM(C42:N42)</f>
        <v>122122</v>
      </c>
    </row>
    <row r="43" spans="1:15" ht="12" customHeight="1">
      <c r="A43" s="214"/>
      <c r="B43" s="177">
        <v>2010</v>
      </c>
      <c r="C43" s="192">
        <v>3326</v>
      </c>
      <c r="D43" s="193">
        <v>1406</v>
      </c>
      <c r="E43" s="193">
        <v>7284</v>
      </c>
      <c r="F43" s="193">
        <v>7147</v>
      </c>
      <c r="G43" s="193">
        <v>14264</v>
      </c>
      <c r="H43" s="193">
        <v>11914</v>
      </c>
      <c r="I43" s="193">
        <v>24093</v>
      </c>
      <c r="J43" s="194">
        <v>25755</v>
      </c>
      <c r="K43" s="193">
        <v>8851</v>
      </c>
      <c r="L43" s="193">
        <v>7419</v>
      </c>
      <c r="M43" s="193">
        <v>4276</v>
      </c>
      <c r="N43" s="195">
        <v>6787</v>
      </c>
      <c r="O43" s="6">
        <f>SUM(C43:N43)</f>
        <v>122522</v>
      </c>
    </row>
    <row r="44" spans="1:15" ht="12" customHeight="1" thickBot="1">
      <c r="A44" s="3" t="s">
        <v>15</v>
      </c>
      <c r="B44" s="1"/>
      <c r="C44" s="169">
        <f aca="true" t="shared" si="5" ref="C44:O44">AVERAGE(C39:C43)</f>
        <v>3387.2</v>
      </c>
      <c r="D44" s="169">
        <f t="shared" si="5"/>
        <v>2570.8</v>
      </c>
      <c r="E44" s="169">
        <f t="shared" si="5"/>
        <v>4844</v>
      </c>
      <c r="F44" s="169">
        <f t="shared" si="5"/>
        <v>9226.2</v>
      </c>
      <c r="G44" s="169">
        <f t="shared" si="5"/>
        <v>12726</v>
      </c>
      <c r="H44" s="169">
        <f t="shared" si="5"/>
        <v>10248.4</v>
      </c>
      <c r="I44" s="169">
        <f t="shared" si="5"/>
        <v>20111</v>
      </c>
      <c r="J44" s="169">
        <f t="shared" si="5"/>
        <v>22109.2</v>
      </c>
      <c r="K44" s="169">
        <f t="shared" si="5"/>
        <v>8285</v>
      </c>
      <c r="L44" s="169">
        <f t="shared" si="5"/>
        <v>7131.6</v>
      </c>
      <c r="M44" s="169">
        <f t="shared" si="5"/>
        <v>5217.2</v>
      </c>
      <c r="N44" s="170">
        <f t="shared" si="5"/>
        <v>7252.2</v>
      </c>
      <c r="O44" s="7">
        <f t="shared" si="5"/>
        <v>113108.8</v>
      </c>
    </row>
    <row r="45" spans="1:15" ht="12" customHeight="1" thickBot="1" thickTop="1">
      <c r="A45" s="199"/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</row>
    <row r="46" spans="1:15" ht="12" customHeight="1" thickTop="1">
      <c r="A46" s="212" t="s">
        <v>46</v>
      </c>
      <c r="B46" s="10">
        <v>2014</v>
      </c>
      <c r="C46" s="171">
        <v>0</v>
      </c>
      <c r="D46" s="166">
        <v>0</v>
      </c>
      <c r="E46" s="166">
        <v>0</v>
      </c>
      <c r="F46" s="204">
        <v>5063</v>
      </c>
      <c r="G46" s="204">
        <v>11372</v>
      </c>
      <c r="H46" s="204">
        <v>11695</v>
      </c>
      <c r="I46" s="204">
        <v>27890</v>
      </c>
      <c r="J46" s="204">
        <v>33108</v>
      </c>
      <c r="K46" s="166">
        <v>6659</v>
      </c>
      <c r="L46" s="204">
        <v>4424</v>
      </c>
      <c r="M46" s="166">
        <v>0</v>
      </c>
      <c r="N46" s="172">
        <v>0</v>
      </c>
      <c r="O46" s="11">
        <f>SUM(C46:N46)</f>
        <v>100211</v>
      </c>
    </row>
    <row r="47" spans="1:15" ht="12" customHeight="1">
      <c r="A47" s="213"/>
      <c r="B47" s="168">
        <v>2013</v>
      </c>
      <c r="C47" s="186">
        <v>0</v>
      </c>
      <c r="D47" s="188">
        <v>0</v>
      </c>
      <c r="E47" s="188">
        <v>131</v>
      </c>
      <c r="F47" s="188">
        <v>1921</v>
      </c>
      <c r="G47" s="189">
        <v>9327</v>
      </c>
      <c r="H47" s="189">
        <v>10257</v>
      </c>
      <c r="I47" s="189">
        <v>25853</v>
      </c>
      <c r="J47" s="190">
        <v>30831</v>
      </c>
      <c r="K47" s="189">
        <v>8038</v>
      </c>
      <c r="L47" s="189">
        <v>4409</v>
      </c>
      <c r="M47" s="188">
        <v>0</v>
      </c>
      <c r="N47" s="191">
        <v>0</v>
      </c>
      <c r="O47" s="5">
        <f>SUM(C47:N47)</f>
        <v>90767</v>
      </c>
    </row>
    <row r="48" spans="1:15" ht="12" customHeight="1">
      <c r="A48" s="213"/>
      <c r="B48" s="168">
        <v>2012</v>
      </c>
      <c r="C48" s="186">
        <v>0</v>
      </c>
      <c r="D48" s="188">
        <v>0</v>
      </c>
      <c r="E48" s="188">
        <v>39</v>
      </c>
      <c r="F48" s="188">
        <v>3956</v>
      </c>
      <c r="G48" s="189">
        <v>11284</v>
      </c>
      <c r="H48" s="189">
        <v>11445</v>
      </c>
      <c r="I48" s="189">
        <v>28824</v>
      </c>
      <c r="J48" s="190">
        <v>31266</v>
      </c>
      <c r="K48" s="189">
        <v>9348</v>
      </c>
      <c r="L48" s="189">
        <v>2155</v>
      </c>
      <c r="M48" s="188">
        <v>0</v>
      </c>
      <c r="N48" s="191">
        <v>0</v>
      </c>
      <c r="O48" s="5">
        <f>SUM(C48:N48)</f>
        <v>98317</v>
      </c>
    </row>
    <row r="49" spans="1:15" ht="12" customHeight="1">
      <c r="A49" s="213"/>
      <c r="B49" s="168">
        <v>2011</v>
      </c>
      <c r="C49" s="186">
        <v>0</v>
      </c>
      <c r="D49" s="188">
        <v>0</v>
      </c>
      <c r="E49" s="188">
        <v>0</v>
      </c>
      <c r="F49" s="188">
        <v>6245</v>
      </c>
      <c r="G49" s="188">
        <v>9715</v>
      </c>
      <c r="H49" s="188">
        <v>11967</v>
      </c>
      <c r="I49" s="189">
        <v>29372</v>
      </c>
      <c r="J49" s="190">
        <v>29808</v>
      </c>
      <c r="K49" s="189">
        <v>11184</v>
      </c>
      <c r="L49" s="189">
        <v>4964</v>
      </c>
      <c r="M49" s="188">
        <v>0</v>
      </c>
      <c r="N49" s="191">
        <v>0</v>
      </c>
      <c r="O49" s="5">
        <f>SUM(C49:N49)</f>
        <v>103255</v>
      </c>
    </row>
    <row r="50" spans="1:15" ht="12" customHeight="1">
      <c r="A50" s="214"/>
      <c r="B50" s="177">
        <v>2010</v>
      </c>
      <c r="C50" s="192">
        <v>0</v>
      </c>
      <c r="D50" s="193">
        <v>0</v>
      </c>
      <c r="E50" s="193">
        <v>0</v>
      </c>
      <c r="F50" s="193">
        <v>4559</v>
      </c>
      <c r="G50" s="193">
        <v>8358</v>
      </c>
      <c r="H50" s="193">
        <v>11803</v>
      </c>
      <c r="I50" s="193">
        <v>27682</v>
      </c>
      <c r="J50" s="194">
        <v>26978</v>
      </c>
      <c r="K50" s="193">
        <v>7355</v>
      </c>
      <c r="L50" s="193">
        <v>4753</v>
      </c>
      <c r="M50" s="193">
        <v>0</v>
      </c>
      <c r="N50" s="195">
        <v>0</v>
      </c>
      <c r="O50" s="6">
        <f>SUM(C50:N50)</f>
        <v>91488</v>
      </c>
    </row>
    <row r="51" spans="1:15" ht="12" customHeight="1" thickBot="1">
      <c r="A51" s="3" t="s">
        <v>15</v>
      </c>
      <c r="B51" s="1"/>
      <c r="C51" s="169">
        <f aca="true" t="shared" si="6" ref="C51:O51">AVERAGE(C46:C50)</f>
        <v>0</v>
      </c>
      <c r="D51" s="169">
        <f t="shared" si="6"/>
        <v>0</v>
      </c>
      <c r="E51" s="169">
        <f t="shared" si="6"/>
        <v>34</v>
      </c>
      <c r="F51" s="169">
        <f t="shared" si="6"/>
        <v>4348.8</v>
      </c>
      <c r="G51" s="169">
        <f t="shared" si="6"/>
        <v>10011.2</v>
      </c>
      <c r="H51" s="169">
        <f t="shared" si="6"/>
        <v>11433.4</v>
      </c>
      <c r="I51" s="169">
        <f t="shared" si="6"/>
        <v>27924.2</v>
      </c>
      <c r="J51" s="169">
        <f t="shared" si="6"/>
        <v>30398.2</v>
      </c>
      <c r="K51" s="169">
        <f t="shared" si="6"/>
        <v>8516.8</v>
      </c>
      <c r="L51" s="169">
        <f t="shared" si="6"/>
        <v>4141</v>
      </c>
      <c r="M51" s="169">
        <f t="shared" si="6"/>
        <v>0</v>
      </c>
      <c r="N51" s="170">
        <f t="shared" si="6"/>
        <v>0</v>
      </c>
      <c r="O51" s="7">
        <f t="shared" si="6"/>
        <v>96807.6</v>
      </c>
    </row>
    <row r="52" spans="1:15" ht="12" customHeight="1" thickBot="1" thickTop="1">
      <c r="A52" s="199"/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</row>
    <row r="53" spans="1:15" ht="12" customHeight="1" thickTop="1">
      <c r="A53" s="212" t="s">
        <v>47</v>
      </c>
      <c r="B53" s="10">
        <v>2014</v>
      </c>
      <c r="C53" s="171">
        <v>0</v>
      </c>
      <c r="D53" s="166">
        <v>0</v>
      </c>
      <c r="E53" s="166">
        <v>0</v>
      </c>
      <c r="F53" s="204">
        <v>2226</v>
      </c>
      <c r="G53" s="204">
        <v>4344</v>
      </c>
      <c r="H53" s="204">
        <v>4335</v>
      </c>
      <c r="I53" s="204">
        <v>8945</v>
      </c>
      <c r="J53" s="204">
        <v>10749</v>
      </c>
      <c r="K53" s="204">
        <v>2701</v>
      </c>
      <c r="L53" s="204">
        <v>1516</v>
      </c>
      <c r="M53" s="166">
        <v>307</v>
      </c>
      <c r="N53" s="172">
        <v>771</v>
      </c>
      <c r="O53" s="11">
        <f>SUM(C53:N53)</f>
        <v>35894</v>
      </c>
    </row>
    <row r="54" spans="1:15" ht="12" customHeight="1">
      <c r="A54" s="213"/>
      <c r="B54" s="168">
        <v>2013</v>
      </c>
      <c r="C54" s="186">
        <v>0</v>
      </c>
      <c r="D54" s="188">
        <v>0</v>
      </c>
      <c r="E54" s="188">
        <v>69</v>
      </c>
      <c r="F54" s="188">
        <v>223</v>
      </c>
      <c r="G54" s="189">
        <v>1829</v>
      </c>
      <c r="H54" s="189">
        <v>1913</v>
      </c>
      <c r="I54" s="189">
        <v>3711</v>
      </c>
      <c r="J54" s="190">
        <v>4629</v>
      </c>
      <c r="K54" s="189">
        <v>1725</v>
      </c>
      <c r="L54" s="188">
        <v>1722</v>
      </c>
      <c r="M54" s="188">
        <v>124</v>
      </c>
      <c r="N54" s="191">
        <v>413</v>
      </c>
      <c r="O54" s="5">
        <f>SUM(C54:N54)</f>
        <v>16358</v>
      </c>
    </row>
    <row r="55" spans="1:15" ht="12" customHeight="1">
      <c r="A55" s="213"/>
      <c r="B55" s="168">
        <v>2012</v>
      </c>
      <c r="C55" s="186">
        <v>0</v>
      </c>
      <c r="D55" s="188">
        <v>0</v>
      </c>
      <c r="E55" s="188">
        <v>14</v>
      </c>
      <c r="F55" s="188">
        <v>827</v>
      </c>
      <c r="G55" s="189">
        <v>1486</v>
      </c>
      <c r="H55" s="189">
        <v>1546</v>
      </c>
      <c r="I55" s="189">
        <v>4599</v>
      </c>
      <c r="J55" s="190">
        <v>4686</v>
      </c>
      <c r="K55" s="189">
        <v>1880</v>
      </c>
      <c r="L55" s="188">
        <v>487</v>
      </c>
      <c r="M55" s="188">
        <v>41</v>
      </c>
      <c r="N55" s="191">
        <v>383</v>
      </c>
      <c r="O55" s="5">
        <f>SUM(C55:N55)</f>
        <v>15949</v>
      </c>
    </row>
    <row r="56" spans="1:15" ht="11.25">
      <c r="A56" s="213"/>
      <c r="B56" s="168">
        <v>2011</v>
      </c>
      <c r="C56" s="186">
        <v>0</v>
      </c>
      <c r="D56" s="188">
        <v>0</v>
      </c>
      <c r="E56" s="188">
        <v>0</v>
      </c>
      <c r="F56" s="188">
        <v>799</v>
      </c>
      <c r="G56" s="188">
        <v>1707</v>
      </c>
      <c r="H56" s="188">
        <v>2362</v>
      </c>
      <c r="I56" s="189">
        <v>5604</v>
      </c>
      <c r="J56" s="190">
        <v>4732</v>
      </c>
      <c r="K56" s="189">
        <v>1952</v>
      </c>
      <c r="L56" s="188">
        <v>859</v>
      </c>
      <c r="M56" s="188">
        <v>22</v>
      </c>
      <c r="N56" s="191">
        <v>421</v>
      </c>
      <c r="O56" s="5">
        <f>SUM(C56:N56)</f>
        <v>18458</v>
      </c>
    </row>
    <row r="57" spans="1:15" ht="11.25">
      <c r="A57" s="214"/>
      <c r="B57" s="177">
        <v>2010</v>
      </c>
      <c r="C57" s="192">
        <v>0</v>
      </c>
      <c r="D57" s="193">
        <v>0</v>
      </c>
      <c r="E57" s="193">
        <v>102</v>
      </c>
      <c r="F57" s="193">
        <v>1166</v>
      </c>
      <c r="G57" s="193">
        <v>2023</v>
      </c>
      <c r="H57" s="193">
        <v>2670</v>
      </c>
      <c r="I57" s="193">
        <v>6039</v>
      </c>
      <c r="J57" s="194">
        <v>5308</v>
      </c>
      <c r="K57" s="193">
        <v>1984</v>
      </c>
      <c r="L57" s="193">
        <v>1113</v>
      </c>
      <c r="M57" s="193">
        <v>0</v>
      </c>
      <c r="N57" s="195">
        <v>103</v>
      </c>
      <c r="O57" s="6">
        <f>SUM(C57:N57)</f>
        <v>20508</v>
      </c>
    </row>
    <row r="58" spans="1:15" ht="12" thickBot="1">
      <c r="A58" s="3" t="s">
        <v>15</v>
      </c>
      <c r="B58" s="1"/>
      <c r="C58" s="169">
        <f aca="true" t="shared" si="7" ref="C58:O58">AVERAGE(C53:C57)</f>
        <v>0</v>
      </c>
      <c r="D58" s="169">
        <f t="shared" si="7"/>
        <v>0</v>
      </c>
      <c r="E58" s="169">
        <f t="shared" si="7"/>
        <v>37</v>
      </c>
      <c r="F58" s="169">
        <f t="shared" si="7"/>
        <v>1048.2</v>
      </c>
      <c r="G58" s="169">
        <f t="shared" si="7"/>
        <v>2277.8</v>
      </c>
      <c r="H58" s="169">
        <f t="shared" si="7"/>
        <v>2565.2</v>
      </c>
      <c r="I58" s="169">
        <f t="shared" si="7"/>
        <v>5779.6</v>
      </c>
      <c r="J58" s="169">
        <f t="shared" si="7"/>
        <v>6020.8</v>
      </c>
      <c r="K58" s="169">
        <f t="shared" si="7"/>
        <v>2048.4</v>
      </c>
      <c r="L58" s="169">
        <f t="shared" si="7"/>
        <v>1139.4</v>
      </c>
      <c r="M58" s="169">
        <f t="shared" si="7"/>
        <v>98.8</v>
      </c>
      <c r="N58" s="170">
        <f t="shared" si="7"/>
        <v>418.2</v>
      </c>
      <c r="O58" s="7">
        <f t="shared" si="7"/>
        <v>21433.4</v>
      </c>
    </row>
    <row r="59" spans="1:15" ht="12" thickTop="1">
      <c r="A59" s="196"/>
      <c r="B59" s="197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  <row r="61" spans="1:7" ht="11.25">
      <c r="A61" s="8" t="s">
        <v>48</v>
      </c>
      <c r="B61" s="8"/>
      <c r="C61" s="8">
        <v>2010</v>
      </c>
      <c r="D61" s="8">
        <v>2011</v>
      </c>
      <c r="E61" s="8">
        <v>2012</v>
      </c>
      <c r="F61" s="8">
        <v>2013</v>
      </c>
      <c r="G61" s="8">
        <v>2014</v>
      </c>
    </row>
    <row r="62" spans="1:7" ht="11.25">
      <c r="A62" s="205" t="s">
        <v>16</v>
      </c>
      <c r="B62" s="205"/>
      <c r="C62" s="9">
        <f>O6</f>
        <v>54695</v>
      </c>
      <c r="D62" s="9">
        <f>O5</f>
        <v>63242</v>
      </c>
      <c r="E62" s="9">
        <f>O4</f>
        <v>58734</v>
      </c>
      <c r="F62" s="9">
        <f>O3</f>
        <v>52243</v>
      </c>
      <c r="G62" s="12">
        <f>O2</f>
        <v>59937</v>
      </c>
    </row>
    <row r="63" spans="1:7" ht="11.25">
      <c r="A63" s="205" t="s">
        <v>41</v>
      </c>
      <c r="B63" s="205"/>
      <c r="C63" s="9">
        <f>O13</f>
        <v>38550</v>
      </c>
      <c r="D63" s="9">
        <f>O12</f>
        <v>40148</v>
      </c>
      <c r="E63" s="9">
        <f>O11</f>
        <v>36252</v>
      </c>
      <c r="F63" s="9">
        <f>O10</f>
        <v>38168</v>
      </c>
      <c r="G63" s="14">
        <f>O9</f>
        <v>41200</v>
      </c>
    </row>
    <row r="64" spans="1:7" ht="11.25">
      <c r="A64" s="205" t="s">
        <v>42</v>
      </c>
      <c r="B64" s="205"/>
      <c r="C64" s="9">
        <f>O20</f>
        <v>14815</v>
      </c>
      <c r="D64" s="9">
        <f>O19</f>
        <v>18338</v>
      </c>
      <c r="E64" s="9">
        <f>O18</f>
        <v>19007</v>
      </c>
      <c r="F64" s="9">
        <f>O17</f>
        <v>16962</v>
      </c>
      <c r="G64" s="14">
        <f>O16</f>
        <v>18885</v>
      </c>
    </row>
    <row r="65" spans="1:7" ht="11.25">
      <c r="A65" s="205" t="s">
        <v>43</v>
      </c>
      <c r="B65" s="205"/>
      <c r="C65" s="9">
        <f>O28</f>
        <v>27677</v>
      </c>
      <c r="D65" s="9">
        <f>O27</f>
        <v>26815</v>
      </c>
      <c r="E65" s="9">
        <f>O26</f>
        <v>23733</v>
      </c>
      <c r="F65" s="9">
        <f>O25</f>
        <v>24282</v>
      </c>
      <c r="G65" s="12">
        <f>O24</f>
        <v>24934</v>
      </c>
    </row>
    <row r="66" spans="1:7" ht="11.25">
      <c r="A66" s="205" t="s">
        <v>44</v>
      </c>
      <c r="B66" s="205"/>
      <c r="C66" s="9">
        <f>O36</f>
        <v>29417</v>
      </c>
      <c r="D66" s="9">
        <f>O35</f>
        <v>28402</v>
      </c>
      <c r="E66" s="9">
        <f>O34</f>
        <v>31000</v>
      </c>
      <c r="F66" s="9">
        <f>O33</f>
        <v>26228</v>
      </c>
      <c r="G66" s="12">
        <f>O32</f>
        <v>29646</v>
      </c>
    </row>
    <row r="67" spans="1:7" ht="11.25">
      <c r="A67" s="205" t="s">
        <v>45</v>
      </c>
      <c r="B67" s="205"/>
      <c r="C67" s="9">
        <f>O43</f>
        <v>122522</v>
      </c>
      <c r="D67" s="9">
        <f>O42</f>
        <v>122122</v>
      </c>
      <c r="E67" s="9">
        <f>O41</f>
        <v>106789</v>
      </c>
      <c r="F67" s="9">
        <f>O40</f>
        <v>100100</v>
      </c>
      <c r="G67" s="12">
        <f>O39</f>
        <v>114011</v>
      </c>
    </row>
    <row r="68" spans="1:7" ht="11.25">
      <c r="A68" s="205" t="s">
        <v>46</v>
      </c>
      <c r="B68" s="205"/>
      <c r="C68" s="9">
        <f>O50</f>
        <v>91488</v>
      </c>
      <c r="D68" s="9">
        <f>O49</f>
        <v>103255</v>
      </c>
      <c r="E68" s="9">
        <f>O48</f>
        <v>98317</v>
      </c>
      <c r="F68" s="9">
        <f>O47</f>
        <v>90767</v>
      </c>
      <c r="G68" s="14">
        <f>O46</f>
        <v>100211</v>
      </c>
    </row>
    <row r="69" spans="1:7" ht="11.25">
      <c r="A69" s="205" t="s">
        <v>47</v>
      </c>
      <c r="B69" s="205"/>
      <c r="C69" s="9">
        <f>O57</f>
        <v>20508</v>
      </c>
      <c r="D69" s="9">
        <f>O56</f>
        <v>18458</v>
      </c>
      <c r="E69" s="9">
        <f>O55</f>
        <v>15949</v>
      </c>
      <c r="F69" s="9">
        <f>O54</f>
        <v>16358</v>
      </c>
      <c r="G69" s="12">
        <f>O53</f>
        <v>35894</v>
      </c>
    </row>
    <row r="70" spans="1:6" ht="11.25">
      <c r="A70" s="15"/>
      <c r="B70" s="15"/>
      <c r="C70" s="9"/>
      <c r="D70" s="9"/>
      <c r="E70" s="9"/>
      <c r="F70" s="9"/>
    </row>
  </sheetData>
  <sheetProtection/>
  <mergeCells count="16">
    <mergeCell ref="A62:B62"/>
    <mergeCell ref="A2:A6"/>
    <mergeCell ref="A9:A13"/>
    <mergeCell ref="A16:A20"/>
    <mergeCell ref="A24:A28"/>
    <mergeCell ref="A32:A36"/>
    <mergeCell ref="A39:A43"/>
    <mergeCell ref="A46:A50"/>
    <mergeCell ref="A53:A57"/>
    <mergeCell ref="A63:B63"/>
    <mergeCell ref="A67:B67"/>
    <mergeCell ref="A68:B68"/>
    <mergeCell ref="A69:B69"/>
    <mergeCell ref="A66:B66"/>
    <mergeCell ref="A65:B65"/>
    <mergeCell ref="A64:B64"/>
  </mergeCells>
  <printOptions horizontalCentered="1"/>
  <pageMargins left="0.3937007874015748" right="0.35433070866141736" top="0.4724409448818898" bottom="0.4330708661417323" header="0.2362204724409449" footer="0.1968503937007874"/>
  <pageSetup horizontalDpi="600" verticalDpi="600" orientation="landscape" paperSize="9" r:id="rId2"/>
  <headerFooter alignWithMargins="0">
    <oddHeader>&amp;C&amp;"Arial,Tučné"Návštěvnost objektů NPÚ v Pardubickém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N56"/>
  <sheetViews>
    <sheetView zoomScalePageLayoutView="0" workbookViewId="0" topLeftCell="A23">
      <selection activeCell="B45" sqref="B45:M45"/>
    </sheetView>
  </sheetViews>
  <sheetFormatPr defaultColWidth="9.140625" defaultRowHeight="12.75"/>
  <sheetData>
    <row r="3" ht="26.25">
      <c r="A3" s="17" t="s">
        <v>17</v>
      </c>
    </row>
    <row r="4" ht="13.5" thickBot="1"/>
    <row r="5" spans="1:66" ht="13.5" thickBot="1">
      <c r="A5" s="221" t="s">
        <v>18</v>
      </c>
      <c r="B5" s="223" t="s">
        <v>19</v>
      </c>
      <c r="C5" s="224"/>
      <c r="D5" s="224"/>
      <c r="E5" s="224"/>
      <c r="F5" s="224"/>
      <c r="G5" s="224"/>
      <c r="H5" s="224"/>
      <c r="I5" s="225"/>
      <c r="J5" s="215" t="s">
        <v>20</v>
      </c>
      <c r="K5" s="226"/>
      <c r="L5" s="226"/>
      <c r="M5" s="227"/>
      <c r="N5" s="227"/>
      <c r="O5" s="227"/>
      <c r="P5" s="227"/>
      <c r="Q5" s="225"/>
      <c r="R5" s="219" t="s">
        <v>21</v>
      </c>
      <c r="S5" s="220"/>
      <c r="T5" s="220"/>
      <c r="U5" s="228"/>
      <c r="V5" s="228"/>
      <c r="W5" s="228"/>
      <c r="X5" s="228"/>
      <c r="Y5" s="218"/>
      <c r="Z5" s="215" t="s">
        <v>22</v>
      </c>
      <c r="AA5" s="226"/>
      <c r="AB5" s="226"/>
      <c r="AC5" s="227"/>
      <c r="AD5" s="227"/>
      <c r="AE5" s="227"/>
      <c r="AF5" s="227"/>
      <c r="AG5" s="225"/>
      <c r="AH5" s="219" t="s">
        <v>23</v>
      </c>
      <c r="AI5" s="229"/>
      <c r="AJ5" s="229"/>
      <c r="AK5" s="229"/>
      <c r="AL5" s="229"/>
      <c r="AM5" s="229"/>
      <c r="AN5" s="229"/>
      <c r="AO5" s="218"/>
      <c r="AP5" s="215" t="s">
        <v>24</v>
      </c>
      <c r="AQ5" s="216"/>
      <c r="AR5" s="216"/>
      <c r="AS5" s="217"/>
      <c r="AT5" s="217"/>
      <c r="AU5" s="217"/>
      <c r="AV5" s="217"/>
      <c r="AW5" s="218"/>
      <c r="AX5" s="219" t="s">
        <v>25</v>
      </c>
      <c r="AY5" s="220"/>
      <c r="AZ5" s="220"/>
      <c r="BA5" s="220"/>
      <c r="BB5" s="220"/>
      <c r="BC5" s="220"/>
      <c r="BD5" s="220"/>
      <c r="BE5" s="218"/>
      <c r="BF5" s="215" t="s">
        <v>26</v>
      </c>
      <c r="BG5" s="216"/>
      <c r="BH5" s="216"/>
      <c r="BI5" s="216"/>
      <c r="BJ5" s="216"/>
      <c r="BK5" s="216"/>
      <c r="BL5" s="216"/>
      <c r="BM5" s="218"/>
      <c r="BN5" s="18"/>
    </row>
    <row r="6" spans="1:66" ht="13.5" thickBot="1">
      <c r="A6" s="222"/>
      <c r="B6" s="19">
        <v>2007</v>
      </c>
      <c r="C6" s="19">
        <v>2008</v>
      </c>
      <c r="D6" s="20">
        <v>2009</v>
      </c>
      <c r="E6" s="21">
        <v>2010</v>
      </c>
      <c r="F6" s="22">
        <v>2011</v>
      </c>
      <c r="G6" s="23">
        <v>2012</v>
      </c>
      <c r="H6" s="23">
        <v>2013</v>
      </c>
      <c r="I6" s="24" t="s">
        <v>27</v>
      </c>
      <c r="J6" s="25">
        <v>2007</v>
      </c>
      <c r="K6" s="19">
        <v>2008</v>
      </c>
      <c r="L6" s="20">
        <v>2009</v>
      </c>
      <c r="M6" s="20">
        <v>2010</v>
      </c>
      <c r="N6" s="22">
        <v>2011</v>
      </c>
      <c r="O6" s="23">
        <v>2012</v>
      </c>
      <c r="P6" s="26">
        <v>2013</v>
      </c>
      <c r="Q6" s="27" t="s">
        <v>27</v>
      </c>
      <c r="R6" s="28">
        <v>2007</v>
      </c>
      <c r="S6" s="19">
        <v>2008</v>
      </c>
      <c r="T6" s="20">
        <v>2009</v>
      </c>
      <c r="U6" s="22">
        <v>2010</v>
      </c>
      <c r="V6" s="22">
        <v>2011</v>
      </c>
      <c r="W6" s="23">
        <v>2012</v>
      </c>
      <c r="X6" s="23">
        <v>2013</v>
      </c>
      <c r="Y6" s="24" t="s">
        <v>27</v>
      </c>
      <c r="Z6" s="29">
        <v>2007</v>
      </c>
      <c r="AA6" s="30">
        <v>2008</v>
      </c>
      <c r="AB6" s="20">
        <v>2009</v>
      </c>
      <c r="AC6" s="31">
        <v>2010</v>
      </c>
      <c r="AD6" s="31">
        <v>2011</v>
      </c>
      <c r="AE6" s="32">
        <v>2012</v>
      </c>
      <c r="AF6" s="32">
        <v>2013</v>
      </c>
      <c r="AG6" s="24" t="s">
        <v>27</v>
      </c>
      <c r="AH6" s="33">
        <v>2007</v>
      </c>
      <c r="AI6" s="34">
        <v>2008</v>
      </c>
      <c r="AJ6" s="20">
        <v>2009</v>
      </c>
      <c r="AK6" s="22">
        <v>2010</v>
      </c>
      <c r="AL6" s="22">
        <v>2011</v>
      </c>
      <c r="AM6" s="23">
        <v>2012</v>
      </c>
      <c r="AN6" s="23">
        <v>2013</v>
      </c>
      <c r="AO6" s="24" t="s">
        <v>27</v>
      </c>
      <c r="AP6" s="35">
        <v>2007</v>
      </c>
      <c r="AQ6" s="36">
        <v>2008</v>
      </c>
      <c r="AR6" s="20">
        <v>2009</v>
      </c>
      <c r="AS6" s="37">
        <v>2010</v>
      </c>
      <c r="AT6" s="22">
        <v>2011</v>
      </c>
      <c r="AU6" s="23">
        <v>2012</v>
      </c>
      <c r="AV6" s="26">
        <v>2013</v>
      </c>
      <c r="AW6" s="27" t="s">
        <v>27</v>
      </c>
      <c r="AX6" s="30">
        <v>2007</v>
      </c>
      <c r="AY6" s="30">
        <v>2008</v>
      </c>
      <c r="AZ6" s="20">
        <v>2009</v>
      </c>
      <c r="BA6" s="22">
        <v>2010</v>
      </c>
      <c r="BB6" s="22">
        <v>2011</v>
      </c>
      <c r="BC6" s="23">
        <v>2012</v>
      </c>
      <c r="BD6" s="26">
        <v>2013</v>
      </c>
      <c r="BE6" s="27" t="s">
        <v>27</v>
      </c>
      <c r="BF6" s="30">
        <v>2007</v>
      </c>
      <c r="BG6" s="29">
        <v>2008</v>
      </c>
      <c r="BH6" s="38">
        <v>2009</v>
      </c>
      <c r="BI6" s="22">
        <v>2010</v>
      </c>
      <c r="BJ6" s="39">
        <v>2011</v>
      </c>
      <c r="BK6" s="23">
        <v>2012</v>
      </c>
      <c r="BL6" s="26">
        <v>2013</v>
      </c>
      <c r="BM6" s="27" t="s">
        <v>27</v>
      </c>
      <c r="BN6" s="40"/>
    </row>
    <row r="7" spans="1:66" ht="15.75">
      <c r="A7" s="41" t="s">
        <v>28</v>
      </c>
      <c r="B7" s="42">
        <v>0</v>
      </c>
      <c r="C7" s="43">
        <v>0</v>
      </c>
      <c r="D7" s="44">
        <v>0</v>
      </c>
      <c r="E7" s="44">
        <v>0</v>
      </c>
      <c r="F7" s="31">
        <v>0</v>
      </c>
      <c r="G7" s="45">
        <v>0</v>
      </c>
      <c r="H7" s="45">
        <v>0</v>
      </c>
      <c r="I7" s="46">
        <f>SUM(G7-F7)</f>
        <v>0</v>
      </c>
      <c r="J7" s="47">
        <v>0</v>
      </c>
      <c r="K7" s="43">
        <v>0</v>
      </c>
      <c r="L7" s="44">
        <v>0</v>
      </c>
      <c r="M7" s="44">
        <v>0</v>
      </c>
      <c r="N7" s="48">
        <v>0</v>
      </c>
      <c r="O7" s="49">
        <v>0</v>
      </c>
      <c r="P7" s="45">
        <v>0</v>
      </c>
      <c r="Q7" s="46">
        <f>SUM(O7-N7)</f>
        <v>0</v>
      </c>
      <c r="R7" s="47">
        <v>0</v>
      </c>
      <c r="S7" s="43">
        <v>0</v>
      </c>
      <c r="T7" s="44">
        <v>29</v>
      </c>
      <c r="U7" s="48">
        <v>63</v>
      </c>
      <c r="V7" s="48">
        <v>25</v>
      </c>
      <c r="W7" s="49">
        <v>0</v>
      </c>
      <c r="X7" s="45">
        <v>0</v>
      </c>
      <c r="Y7" s="46">
        <v>0</v>
      </c>
      <c r="Z7" s="50">
        <v>401</v>
      </c>
      <c r="AA7" s="43">
        <v>168</v>
      </c>
      <c r="AB7" s="44">
        <v>286</v>
      </c>
      <c r="AC7" s="51">
        <v>26</v>
      </c>
      <c r="AD7" s="51">
        <v>37</v>
      </c>
      <c r="AE7" s="52">
        <v>331</v>
      </c>
      <c r="AF7" s="45">
        <v>0</v>
      </c>
      <c r="AG7" s="46">
        <v>-331</v>
      </c>
      <c r="AH7" s="53">
        <v>0</v>
      </c>
      <c r="AI7" s="43">
        <v>0</v>
      </c>
      <c r="AJ7" s="44">
        <v>0</v>
      </c>
      <c r="AK7" s="48">
        <v>0</v>
      </c>
      <c r="AL7" s="48">
        <v>0</v>
      </c>
      <c r="AM7" s="49">
        <v>0</v>
      </c>
      <c r="AN7" s="45">
        <v>0</v>
      </c>
      <c r="AO7" s="46">
        <f>SUM(AM7-AL7)</f>
        <v>0</v>
      </c>
      <c r="AP7" s="54">
        <v>6647</v>
      </c>
      <c r="AQ7" s="43">
        <v>5544</v>
      </c>
      <c r="AR7" s="44">
        <v>3225</v>
      </c>
      <c r="AS7" s="55">
        <v>3326</v>
      </c>
      <c r="AT7" s="48">
        <v>2405</v>
      </c>
      <c r="AU7" s="49">
        <v>3061</v>
      </c>
      <c r="AV7" s="45">
        <v>3672</v>
      </c>
      <c r="AW7" s="56">
        <v>611</v>
      </c>
      <c r="AX7" s="42">
        <v>0</v>
      </c>
      <c r="AY7" s="43">
        <v>0</v>
      </c>
      <c r="AZ7" s="44">
        <v>0</v>
      </c>
      <c r="BA7" s="48">
        <v>0</v>
      </c>
      <c r="BB7" s="48">
        <v>0</v>
      </c>
      <c r="BC7" s="49">
        <v>0</v>
      </c>
      <c r="BD7" s="45">
        <v>0</v>
      </c>
      <c r="BE7" s="46">
        <f>SUM(BC7-BB7)</f>
        <v>0</v>
      </c>
      <c r="BF7" s="42">
        <v>0</v>
      </c>
      <c r="BG7" s="57">
        <v>0</v>
      </c>
      <c r="BH7" s="58">
        <v>0</v>
      </c>
      <c r="BI7" s="48">
        <v>0</v>
      </c>
      <c r="BJ7" s="59">
        <v>0</v>
      </c>
      <c r="BK7" s="49">
        <v>0</v>
      </c>
      <c r="BL7" s="45">
        <v>0</v>
      </c>
      <c r="BM7" s="46">
        <f>SUM(BK7-BJ7)</f>
        <v>0</v>
      </c>
      <c r="BN7" s="18"/>
    </row>
    <row r="8" spans="1:66" ht="12.75">
      <c r="A8" s="60" t="s">
        <v>29</v>
      </c>
      <c r="B8" s="61">
        <v>0</v>
      </c>
      <c r="C8" s="62">
        <v>0</v>
      </c>
      <c r="D8" s="16">
        <v>0</v>
      </c>
      <c r="E8" s="16">
        <v>0</v>
      </c>
      <c r="F8" s="51">
        <v>0</v>
      </c>
      <c r="G8" s="63">
        <v>0</v>
      </c>
      <c r="H8" s="45">
        <v>0</v>
      </c>
      <c r="I8" s="46">
        <f>SUM(G8-F8)</f>
        <v>0</v>
      </c>
      <c r="J8" s="64">
        <v>0</v>
      </c>
      <c r="K8" s="62">
        <v>0</v>
      </c>
      <c r="L8" s="16">
        <v>0</v>
      </c>
      <c r="M8" s="16">
        <v>11</v>
      </c>
      <c r="N8" s="51">
        <v>16</v>
      </c>
      <c r="O8" s="65">
        <v>26</v>
      </c>
      <c r="P8" s="66">
        <v>0</v>
      </c>
      <c r="Q8" s="46">
        <v>-26</v>
      </c>
      <c r="R8" s="64">
        <v>0</v>
      </c>
      <c r="S8" s="67">
        <v>0</v>
      </c>
      <c r="T8" s="16">
        <v>16</v>
      </c>
      <c r="U8" s="51">
        <v>0</v>
      </c>
      <c r="V8" s="51">
        <v>25</v>
      </c>
      <c r="W8" s="52">
        <v>0</v>
      </c>
      <c r="X8" s="45">
        <v>0</v>
      </c>
      <c r="Y8" s="46">
        <v>0</v>
      </c>
      <c r="Z8" s="68">
        <v>179</v>
      </c>
      <c r="AA8" s="62">
        <v>188</v>
      </c>
      <c r="AB8" s="16">
        <v>119</v>
      </c>
      <c r="AC8" s="51">
        <v>0</v>
      </c>
      <c r="AD8" s="51">
        <v>40</v>
      </c>
      <c r="AE8" s="52">
        <v>0</v>
      </c>
      <c r="AF8" s="45">
        <v>0</v>
      </c>
      <c r="AG8" s="46">
        <v>0</v>
      </c>
      <c r="AH8" s="69">
        <v>0</v>
      </c>
      <c r="AI8" s="62">
        <v>0</v>
      </c>
      <c r="AJ8" s="16">
        <v>0</v>
      </c>
      <c r="AK8" s="51">
        <v>0</v>
      </c>
      <c r="AL8" s="51">
        <v>0</v>
      </c>
      <c r="AM8" s="52">
        <v>0</v>
      </c>
      <c r="AN8" s="45">
        <v>0</v>
      </c>
      <c r="AO8" s="46">
        <f>SUM(AM8-AL8)</f>
        <v>0</v>
      </c>
      <c r="AP8" s="70">
        <v>2028</v>
      </c>
      <c r="AQ8" s="62">
        <v>2337</v>
      </c>
      <c r="AR8" s="16">
        <v>1215</v>
      </c>
      <c r="AS8" s="71">
        <v>1406</v>
      </c>
      <c r="AT8" s="51">
        <v>2443</v>
      </c>
      <c r="AU8" s="52">
        <v>2936</v>
      </c>
      <c r="AV8" s="45">
        <v>2855</v>
      </c>
      <c r="AW8" s="46">
        <v>-81</v>
      </c>
      <c r="AX8" s="61">
        <v>0</v>
      </c>
      <c r="AY8" s="62">
        <v>0</v>
      </c>
      <c r="AZ8" s="16">
        <v>0</v>
      </c>
      <c r="BA8" s="51">
        <v>0</v>
      </c>
      <c r="BB8" s="51">
        <v>0</v>
      </c>
      <c r="BC8" s="52">
        <v>0</v>
      </c>
      <c r="BD8" s="45">
        <v>0</v>
      </c>
      <c r="BE8" s="46">
        <f>SUM(BC8-BB8)</f>
        <v>0</v>
      </c>
      <c r="BF8" s="61">
        <v>0</v>
      </c>
      <c r="BG8" s="72">
        <v>0</v>
      </c>
      <c r="BH8" s="73">
        <v>0</v>
      </c>
      <c r="BI8" s="51">
        <v>0</v>
      </c>
      <c r="BJ8" s="74">
        <v>0</v>
      </c>
      <c r="BK8" s="52">
        <v>0</v>
      </c>
      <c r="BL8" s="45">
        <v>0</v>
      </c>
      <c r="BM8" s="46">
        <f>SUM(BK8-BJ8)</f>
        <v>0</v>
      </c>
      <c r="BN8" s="18"/>
    </row>
    <row r="9" spans="1:66" ht="12.75">
      <c r="A9" s="60" t="s">
        <v>30</v>
      </c>
      <c r="B9" s="61">
        <v>0</v>
      </c>
      <c r="C9" s="62">
        <v>0</v>
      </c>
      <c r="D9" s="16">
        <v>0</v>
      </c>
      <c r="E9" s="16">
        <v>0</v>
      </c>
      <c r="F9" s="51">
        <v>0</v>
      </c>
      <c r="G9" s="63">
        <v>47</v>
      </c>
      <c r="H9" s="45">
        <v>0</v>
      </c>
      <c r="I9" s="46">
        <v>-47</v>
      </c>
      <c r="J9" s="64">
        <v>68</v>
      </c>
      <c r="K9" s="62">
        <v>160</v>
      </c>
      <c r="L9" s="16">
        <v>143</v>
      </c>
      <c r="M9" s="16">
        <v>19</v>
      </c>
      <c r="N9" s="51">
        <v>15</v>
      </c>
      <c r="O9" s="52">
        <v>51</v>
      </c>
      <c r="P9" s="45">
        <v>184</v>
      </c>
      <c r="Q9" s="75">
        <v>133</v>
      </c>
      <c r="R9" s="64">
        <v>0</v>
      </c>
      <c r="S9" s="62">
        <v>70</v>
      </c>
      <c r="T9" s="16">
        <v>58</v>
      </c>
      <c r="U9" s="51">
        <v>1</v>
      </c>
      <c r="V9" s="51">
        <v>0</v>
      </c>
      <c r="W9" s="52">
        <v>22</v>
      </c>
      <c r="X9" s="45">
        <v>62</v>
      </c>
      <c r="Y9" s="56">
        <v>40</v>
      </c>
      <c r="Z9" s="68">
        <v>331</v>
      </c>
      <c r="AA9" s="62">
        <v>508</v>
      </c>
      <c r="AB9" s="16">
        <v>142</v>
      </c>
      <c r="AC9" s="51">
        <v>28</v>
      </c>
      <c r="AD9" s="51">
        <v>70</v>
      </c>
      <c r="AE9" s="52">
        <v>157</v>
      </c>
      <c r="AF9" s="45">
        <v>163</v>
      </c>
      <c r="AG9" s="56">
        <v>6</v>
      </c>
      <c r="AH9" s="69">
        <v>0</v>
      </c>
      <c r="AI9" s="62">
        <v>0</v>
      </c>
      <c r="AJ9" s="16">
        <v>0</v>
      </c>
      <c r="AK9" s="51">
        <v>1</v>
      </c>
      <c r="AL9" s="51">
        <v>0</v>
      </c>
      <c r="AM9" s="52">
        <v>3</v>
      </c>
      <c r="AN9" s="45">
        <v>232</v>
      </c>
      <c r="AO9" s="56">
        <v>229</v>
      </c>
      <c r="AP9" s="70">
        <v>4547</v>
      </c>
      <c r="AQ9" s="62">
        <v>5969</v>
      </c>
      <c r="AR9" s="16">
        <v>3222</v>
      </c>
      <c r="AS9" s="71">
        <v>7284</v>
      </c>
      <c r="AT9" s="51">
        <v>2775</v>
      </c>
      <c r="AU9" s="52">
        <v>4048</v>
      </c>
      <c r="AV9" s="45">
        <v>7248</v>
      </c>
      <c r="AW9" s="56">
        <v>3200</v>
      </c>
      <c r="AX9" s="61">
        <v>0</v>
      </c>
      <c r="AY9" s="62">
        <v>0</v>
      </c>
      <c r="AZ9" s="16">
        <v>0</v>
      </c>
      <c r="BA9" s="51">
        <v>0</v>
      </c>
      <c r="BB9" s="51">
        <v>0</v>
      </c>
      <c r="BC9" s="52">
        <v>39</v>
      </c>
      <c r="BD9" s="45">
        <v>131</v>
      </c>
      <c r="BE9" s="56">
        <v>92</v>
      </c>
      <c r="BF9" s="61">
        <v>24</v>
      </c>
      <c r="BG9" s="76">
        <v>95</v>
      </c>
      <c r="BH9" s="77">
        <v>75</v>
      </c>
      <c r="BI9" s="78">
        <v>102</v>
      </c>
      <c r="BJ9" s="79">
        <v>0</v>
      </c>
      <c r="BK9" s="80">
        <v>14</v>
      </c>
      <c r="BL9" s="81">
        <v>69</v>
      </c>
      <c r="BM9" s="56">
        <v>55</v>
      </c>
      <c r="BN9" s="82"/>
    </row>
    <row r="10" spans="1:66" ht="12.75">
      <c r="A10" s="60" t="s">
        <v>31</v>
      </c>
      <c r="B10" s="61">
        <v>4606</v>
      </c>
      <c r="C10" s="62">
        <v>1535</v>
      </c>
      <c r="D10" s="16">
        <v>3450</v>
      </c>
      <c r="E10" s="16">
        <v>3145</v>
      </c>
      <c r="F10" s="51">
        <v>4222</v>
      </c>
      <c r="G10" s="63">
        <v>2769</v>
      </c>
      <c r="H10" s="45">
        <v>953</v>
      </c>
      <c r="I10" s="46">
        <v>-1816</v>
      </c>
      <c r="J10" s="64">
        <v>3399</v>
      </c>
      <c r="K10" s="62">
        <v>2111</v>
      </c>
      <c r="L10" s="16">
        <v>3216</v>
      </c>
      <c r="M10" s="16">
        <v>2866</v>
      </c>
      <c r="N10" s="51">
        <v>2511</v>
      </c>
      <c r="O10" s="52">
        <v>2390</v>
      </c>
      <c r="P10" s="45">
        <v>2043</v>
      </c>
      <c r="Q10" s="46">
        <v>-347</v>
      </c>
      <c r="R10" s="64">
        <v>1406</v>
      </c>
      <c r="S10" s="62">
        <v>557</v>
      </c>
      <c r="T10" s="16">
        <v>1053</v>
      </c>
      <c r="U10" s="51">
        <v>1471</v>
      </c>
      <c r="V10" s="51">
        <v>1027</v>
      </c>
      <c r="W10" s="52">
        <v>846</v>
      </c>
      <c r="X10" s="45">
        <v>567</v>
      </c>
      <c r="Y10" s="46">
        <v>-279</v>
      </c>
      <c r="Z10" s="68">
        <v>1274</v>
      </c>
      <c r="AA10" s="62">
        <v>948</v>
      </c>
      <c r="AB10" s="16">
        <v>3319</v>
      </c>
      <c r="AC10" s="51">
        <v>2052</v>
      </c>
      <c r="AD10" s="51">
        <v>1210</v>
      </c>
      <c r="AE10" s="52">
        <v>1310</v>
      </c>
      <c r="AF10" s="45">
        <v>958</v>
      </c>
      <c r="AG10" s="46">
        <v>-352</v>
      </c>
      <c r="AH10" s="69">
        <v>1939</v>
      </c>
      <c r="AI10" s="62">
        <v>812</v>
      </c>
      <c r="AJ10" s="16">
        <v>2176</v>
      </c>
      <c r="AK10" s="51">
        <v>1764</v>
      </c>
      <c r="AL10" s="51">
        <v>2065</v>
      </c>
      <c r="AM10" s="52">
        <v>2000</v>
      </c>
      <c r="AN10" s="45">
        <v>906</v>
      </c>
      <c r="AO10" s="46">
        <v>-1094</v>
      </c>
      <c r="AP10" s="70">
        <v>9328</v>
      </c>
      <c r="AQ10" s="62">
        <v>8587</v>
      </c>
      <c r="AR10" s="16">
        <v>7233</v>
      </c>
      <c r="AS10" s="71">
        <v>7147</v>
      </c>
      <c r="AT10" s="51">
        <v>12966</v>
      </c>
      <c r="AU10" s="52">
        <v>9245</v>
      </c>
      <c r="AV10" s="45">
        <v>5178</v>
      </c>
      <c r="AW10" s="46">
        <v>-4067</v>
      </c>
      <c r="AX10" s="61">
        <v>9550</v>
      </c>
      <c r="AY10" s="62">
        <v>2581</v>
      </c>
      <c r="AZ10" s="16">
        <v>6077</v>
      </c>
      <c r="BA10" s="51">
        <v>4559</v>
      </c>
      <c r="BB10" s="51">
        <v>6245</v>
      </c>
      <c r="BC10" s="52">
        <v>3956</v>
      </c>
      <c r="BD10" s="45">
        <v>1921</v>
      </c>
      <c r="BE10" s="46">
        <v>-2035</v>
      </c>
      <c r="BF10" s="61">
        <v>1770</v>
      </c>
      <c r="BG10" s="72">
        <v>642</v>
      </c>
      <c r="BH10" s="73">
        <v>1009</v>
      </c>
      <c r="BI10" s="51">
        <v>1166</v>
      </c>
      <c r="BJ10" s="74">
        <v>799</v>
      </c>
      <c r="BK10" s="52">
        <v>827</v>
      </c>
      <c r="BL10" s="45">
        <v>223</v>
      </c>
      <c r="BM10" s="46">
        <v>-604</v>
      </c>
      <c r="BN10" s="18"/>
    </row>
    <row r="11" spans="1:66" ht="12.75">
      <c r="A11" s="60" t="s">
        <v>32</v>
      </c>
      <c r="B11" s="61">
        <v>7334</v>
      </c>
      <c r="C11" s="62">
        <v>7665</v>
      </c>
      <c r="D11" s="16">
        <v>8488</v>
      </c>
      <c r="E11" s="16">
        <v>5272</v>
      </c>
      <c r="F11" s="51">
        <v>6655</v>
      </c>
      <c r="G11" s="83">
        <v>7174</v>
      </c>
      <c r="H11" s="84">
        <v>6078</v>
      </c>
      <c r="I11" s="85">
        <v>-1096</v>
      </c>
      <c r="J11" s="64">
        <v>6547</v>
      </c>
      <c r="K11" s="62">
        <v>8170</v>
      </c>
      <c r="L11" s="16">
        <v>7951</v>
      </c>
      <c r="M11" s="16">
        <v>5779</v>
      </c>
      <c r="N11" s="51">
        <v>4250</v>
      </c>
      <c r="O11" s="86">
        <v>4855</v>
      </c>
      <c r="P11" s="83">
        <v>6101</v>
      </c>
      <c r="Q11" s="87">
        <v>1246</v>
      </c>
      <c r="R11" s="64">
        <v>1541</v>
      </c>
      <c r="S11" s="62">
        <v>1906</v>
      </c>
      <c r="T11" s="16">
        <v>1836</v>
      </c>
      <c r="U11" s="51">
        <v>1586</v>
      </c>
      <c r="V11" s="74">
        <v>1336</v>
      </c>
      <c r="W11" s="63">
        <v>1965</v>
      </c>
      <c r="X11" s="83">
        <v>1856</v>
      </c>
      <c r="Y11" s="88">
        <v>-109</v>
      </c>
      <c r="Z11" s="68">
        <v>2740</v>
      </c>
      <c r="AA11" s="62">
        <v>3872</v>
      </c>
      <c r="AB11" s="16">
        <v>3010</v>
      </c>
      <c r="AC11" s="51">
        <v>2850</v>
      </c>
      <c r="AD11" s="51">
        <v>2327</v>
      </c>
      <c r="AE11" s="86">
        <v>2396</v>
      </c>
      <c r="AF11" s="86">
        <v>2683</v>
      </c>
      <c r="AG11" s="89">
        <v>287</v>
      </c>
      <c r="AH11" s="69">
        <v>3464</v>
      </c>
      <c r="AI11" s="62">
        <v>2953</v>
      </c>
      <c r="AJ11" s="16">
        <v>2793</v>
      </c>
      <c r="AK11" s="51">
        <v>3721</v>
      </c>
      <c r="AL11" s="51">
        <v>3851</v>
      </c>
      <c r="AM11" s="86">
        <v>4385</v>
      </c>
      <c r="AN11" s="86">
        <v>3617</v>
      </c>
      <c r="AO11" s="88">
        <v>-768</v>
      </c>
      <c r="AP11" s="70">
        <v>15136</v>
      </c>
      <c r="AQ11" s="62">
        <v>17201</v>
      </c>
      <c r="AR11" s="16">
        <v>14430</v>
      </c>
      <c r="AS11" s="71">
        <v>14264</v>
      </c>
      <c r="AT11" s="51">
        <v>13770</v>
      </c>
      <c r="AU11" s="86">
        <v>12884</v>
      </c>
      <c r="AV11" s="83">
        <v>10136</v>
      </c>
      <c r="AW11" s="90">
        <v>-2748</v>
      </c>
      <c r="AX11" s="61">
        <v>10908</v>
      </c>
      <c r="AY11" s="62">
        <v>17364</v>
      </c>
      <c r="AZ11" s="16">
        <v>15070</v>
      </c>
      <c r="BA11" s="51">
        <v>8358</v>
      </c>
      <c r="BB11" s="51">
        <v>9715</v>
      </c>
      <c r="BC11" s="86">
        <v>11284</v>
      </c>
      <c r="BD11" s="83">
        <v>9327</v>
      </c>
      <c r="BE11" s="90">
        <v>-1957</v>
      </c>
      <c r="BF11" s="61">
        <v>2931</v>
      </c>
      <c r="BG11" s="72">
        <v>2234</v>
      </c>
      <c r="BH11" s="73">
        <v>2724</v>
      </c>
      <c r="BI11" s="51">
        <v>2023</v>
      </c>
      <c r="BJ11" s="74">
        <v>1707</v>
      </c>
      <c r="BK11" s="86">
        <v>1486</v>
      </c>
      <c r="BL11" s="83">
        <v>1829</v>
      </c>
      <c r="BM11" s="91">
        <v>343</v>
      </c>
      <c r="BN11" s="18"/>
    </row>
    <row r="12" spans="1:66" ht="12.75">
      <c r="A12" s="60" t="s">
        <v>33</v>
      </c>
      <c r="B12" s="61">
        <v>8405</v>
      </c>
      <c r="C12" s="62">
        <v>7806</v>
      </c>
      <c r="D12" s="16">
        <v>7891</v>
      </c>
      <c r="E12" s="16">
        <v>7603</v>
      </c>
      <c r="F12" s="51">
        <v>7996</v>
      </c>
      <c r="G12" s="83">
        <v>8304</v>
      </c>
      <c r="H12" s="84">
        <v>7030</v>
      </c>
      <c r="I12" s="46">
        <v>-1274</v>
      </c>
      <c r="J12" s="64">
        <v>5758</v>
      </c>
      <c r="K12" s="62">
        <v>5422</v>
      </c>
      <c r="L12" s="16">
        <v>6410</v>
      </c>
      <c r="M12" s="16">
        <v>5843</v>
      </c>
      <c r="N12" s="51">
        <v>5026</v>
      </c>
      <c r="O12" s="86">
        <v>4367</v>
      </c>
      <c r="P12" s="83">
        <v>4507</v>
      </c>
      <c r="Q12" s="92">
        <v>140</v>
      </c>
      <c r="R12" s="64">
        <v>1601</v>
      </c>
      <c r="S12" s="62">
        <v>1577</v>
      </c>
      <c r="T12" s="16">
        <v>1819</v>
      </c>
      <c r="U12" s="51">
        <v>1708</v>
      </c>
      <c r="V12" s="74">
        <v>2816</v>
      </c>
      <c r="W12" s="83">
        <v>2052</v>
      </c>
      <c r="X12" s="83">
        <v>1961</v>
      </c>
      <c r="Y12" s="93">
        <v>-91</v>
      </c>
      <c r="Z12" s="94">
        <v>3942</v>
      </c>
      <c r="AA12" s="62">
        <v>3684</v>
      </c>
      <c r="AB12" s="16">
        <v>3479</v>
      </c>
      <c r="AC12" s="51">
        <v>3693</v>
      </c>
      <c r="AD12" s="51">
        <v>2797</v>
      </c>
      <c r="AE12" s="86">
        <v>2945</v>
      </c>
      <c r="AF12" s="86">
        <v>3325</v>
      </c>
      <c r="AG12" s="89">
        <v>380</v>
      </c>
      <c r="AH12" s="69">
        <v>4044</v>
      </c>
      <c r="AI12" s="62">
        <v>3403</v>
      </c>
      <c r="AJ12" s="16">
        <v>3441</v>
      </c>
      <c r="AK12" s="51">
        <v>4169</v>
      </c>
      <c r="AL12" s="51">
        <v>4113</v>
      </c>
      <c r="AM12" s="86">
        <v>4170</v>
      </c>
      <c r="AN12" s="86">
        <v>4249</v>
      </c>
      <c r="AO12" s="89">
        <v>79</v>
      </c>
      <c r="AP12" s="70">
        <v>10866</v>
      </c>
      <c r="AQ12" s="62">
        <v>12299</v>
      </c>
      <c r="AR12" s="16">
        <v>11213</v>
      </c>
      <c r="AS12" s="71">
        <v>11914</v>
      </c>
      <c r="AT12" s="51">
        <v>10540</v>
      </c>
      <c r="AU12" s="86">
        <v>10331</v>
      </c>
      <c r="AV12" s="83">
        <v>9112</v>
      </c>
      <c r="AW12" s="90">
        <v>-1219</v>
      </c>
      <c r="AX12" s="61">
        <v>13092</v>
      </c>
      <c r="AY12" s="62">
        <v>12881</v>
      </c>
      <c r="AZ12" s="16">
        <v>11804</v>
      </c>
      <c r="BA12" s="51">
        <v>11803</v>
      </c>
      <c r="BB12" s="51">
        <v>11967</v>
      </c>
      <c r="BC12" s="86">
        <v>11445</v>
      </c>
      <c r="BD12" s="83">
        <v>10257</v>
      </c>
      <c r="BE12" s="90">
        <v>-1188</v>
      </c>
      <c r="BF12" s="61">
        <v>3216</v>
      </c>
      <c r="BG12" s="72">
        <v>2301</v>
      </c>
      <c r="BH12" s="73">
        <v>2181</v>
      </c>
      <c r="BI12" s="51">
        <v>2670</v>
      </c>
      <c r="BJ12" s="74">
        <v>2362</v>
      </c>
      <c r="BK12" s="86">
        <v>1546</v>
      </c>
      <c r="BL12" s="83">
        <v>1913</v>
      </c>
      <c r="BM12" s="91">
        <v>367</v>
      </c>
      <c r="BN12" s="18"/>
    </row>
    <row r="13" spans="1:66" ht="13.5" thickBot="1">
      <c r="A13" s="60" t="s">
        <v>34</v>
      </c>
      <c r="B13" s="61">
        <v>20415</v>
      </c>
      <c r="C13" s="62">
        <v>16596</v>
      </c>
      <c r="D13" s="16">
        <v>17173</v>
      </c>
      <c r="E13" s="16">
        <v>17779</v>
      </c>
      <c r="F13" s="95">
        <v>18779</v>
      </c>
      <c r="G13" s="96">
        <v>16848</v>
      </c>
      <c r="H13" s="97">
        <v>15298</v>
      </c>
      <c r="I13" s="46">
        <v>-1550</v>
      </c>
      <c r="J13" s="64">
        <v>13695</v>
      </c>
      <c r="K13" s="62">
        <v>11876</v>
      </c>
      <c r="L13" s="16">
        <v>12297</v>
      </c>
      <c r="M13" s="16">
        <v>11045</v>
      </c>
      <c r="N13" s="98">
        <v>10197</v>
      </c>
      <c r="O13" s="86">
        <v>8133</v>
      </c>
      <c r="P13" s="83">
        <v>8127</v>
      </c>
      <c r="Q13" s="90">
        <v>-6</v>
      </c>
      <c r="R13" s="64">
        <v>5218</v>
      </c>
      <c r="S13" s="62">
        <v>4198</v>
      </c>
      <c r="T13" s="16">
        <v>5166</v>
      </c>
      <c r="U13" s="51">
        <v>5037</v>
      </c>
      <c r="V13" s="99">
        <v>4903</v>
      </c>
      <c r="W13" s="83">
        <v>5888</v>
      </c>
      <c r="X13" s="83">
        <v>4090</v>
      </c>
      <c r="Y13" s="88">
        <v>-1798</v>
      </c>
      <c r="Z13" s="68">
        <v>9219</v>
      </c>
      <c r="AA13" s="62">
        <v>8047</v>
      </c>
      <c r="AB13" s="16">
        <v>7294</v>
      </c>
      <c r="AC13" s="51">
        <v>6972</v>
      </c>
      <c r="AD13" s="98">
        <v>8930</v>
      </c>
      <c r="AE13" s="86">
        <v>6047</v>
      </c>
      <c r="AF13" s="86">
        <v>6042</v>
      </c>
      <c r="AG13" s="100">
        <v>-5</v>
      </c>
      <c r="AH13" s="69">
        <v>6695</v>
      </c>
      <c r="AI13" s="62">
        <v>7705</v>
      </c>
      <c r="AJ13" s="16">
        <v>7443</v>
      </c>
      <c r="AK13" s="51">
        <v>8353</v>
      </c>
      <c r="AL13" s="98">
        <v>6556</v>
      </c>
      <c r="AM13" s="86">
        <v>7478</v>
      </c>
      <c r="AN13" s="86">
        <v>6262</v>
      </c>
      <c r="AO13" s="88">
        <v>-1216</v>
      </c>
      <c r="AP13" s="70">
        <v>21511</v>
      </c>
      <c r="AQ13" s="62">
        <v>26133</v>
      </c>
      <c r="AR13" s="16">
        <v>23620</v>
      </c>
      <c r="AS13" s="71">
        <v>24093</v>
      </c>
      <c r="AT13" s="98">
        <v>24234</v>
      </c>
      <c r="AU13" s="86">
        <v>17196</v>
      </c>
      <c r="AV13" s="83">
        <v>16829</v>
      </c>
      <c r="AW13" s="90">
        <v>-367</v>
      </c>
      <c r="AX13" s="61">
        <v>33045</v>
      </c>
      <c r="AY13" s="62">
        <v>29562</v>
      </c>
      <c r="AZ13" s="16">
        <v>28621</v>
      </c>
      <c r="BA13" s="51">
        <v>27682</v>
      </c>
      <c r="BB13" s="98">
        <v>29372</v>
      </c>
      <c r="BC13" s="86">
        <v>28824</v>
      </c>
      <c r="BD13" s="83">
        <v>25853</v>
      </c>
      <c r="BE13" s="101">
        <v>-2971</v>
      </c>
      <c r="BF13" s="61">
        <v>7137</v>
      </c>
      <c r="BG13" s="72">
        <v>5350</v>
      </c>
      <c r="BH13" s="73">
        <v>5223</v>
      </c>
      <c r="BI13" s="51">
        <v>6039</v>
      </c>
      <c r="BJ13" s="99">
        <v>5604</v>
      </c>
      <c r="BK13" s="86">
        <v>4599</v>
      </c>
      <c r="BL13" s="83">
        <v>3711</v>
      </c>
      <c r="BM13" s="90">
        <v>-888</v>
      </c>
      <c r="BN13" s="18"/>
    </row>
    <row r="14" spans="1:66" ht="13.5" thickBot="1">
      <c r="A14" s="60" t="s">
        <v>35</v>
      </c>
      <c r="B14" s="102">
        <v>19617</v>
      </c>
      <c r="C14" s="62">
        <v>17418</v>
      </c>
      <c r="D14" s="16">
        <v>18502</v>
      </c>
      <c r="E14" s="103">
        <v>13777</v>
      </c>
      <c r="F14" s="104">
        <v>15732</v>
      </c>
      <c r="G14" s="83">
        <v>16945</v>
      </c>
      <c r="H14" s="84">
        <v>16201</v>
      </c>
      <c r="I14" s="46">
        <v>-744</v>
      </c>
      <c r="J14" s="64">
        <v>13199</v>
      </c>
      <c r="K14" s="62">
        <v>13974</v>
      </c>
      <c r="L14" s="16">
        <v>12393</v>
      </c>
      <c r="M14" s="105">
        <v>5195</v>
      </c>
      <c r="N14" s="106">
        <v>10581</v>
      </c>
      <c r="O14" s="107">
        <v>9475</v>
      </c>
      <c r="P14" s="108">
        <v>10288</v>
      </c>
      <c r="Q14" s="87">
        <v>813</v>
      </c>
      <c r="R14" s="64">
        <v>6931</v>
      </c>
      <c r="S14" s="62">
        <v>6484</v>
      </c>
      <c r="T14" s="16">
        <v>5157</v>
      </c>
      <c r="U14" s="109">
        <v>2257</v>
      </c>
      <c r="V14" s="110">
        <v>4017</v>
      </c>
      <c r="W14" s="108">
        <v>5163</v>
      </c>
      <c r="X14" s="108">
        <v>4854</v>
      </c>
      <c r="Y14" s="111">
        <v>-309</v>
      </c>
      <c r="Z14" s="68">
        <v>8682</v>
      </c>
      <c r="AA14" s="62">
        <v>7967</v>
      </c>
      <c r="AB14" s="16">
        <v>6467</v>
      </c>
      <c r="AC14" s="109">
        <v>7388</v>
      </c>
      <c r="AD14" s="106">
        <v>6620</v>
      </c>
      <c r="AE14" s="107">
        <v>6317</v>
      </c>
      <c r="AF14" s="107">
        <v>6574</v>
      </c>
      <c r="AG14" s="112">
        <v>257</v>
      </c>
      <c r="AH14" s="69">
        <v>7232</v>
      </c>
      <c r="AI14" s="62">
        <v>8058</v>
      </c>
      <c r="AJ14" s="16">
        <v>7848</v>
      </c>
      <c r="AK14" s="109">
        <v>6397</v>
      </c>
      <c r="AL14" s="106">
        <v>7133</v>
      </c>
      <c r="AM14" s="107">
        <v>7987</v>
      </c>
      <c r="AN14" s="107">
        <v>6998</v>
      </c>
      <c r="AO14" s="88">
        <v>-989</v>
      </c>
      <c r="AP14" s="70">
        <v>20399</v>
      </c>
      <c r="AQ14" s="62">
        <v>27064</v>
      </c>
      <c r="AR14" s="16">
        <v>27525</v>
      </c>
      <c r="AS14" s="113">
        <v>25755</v>
      </c>
      <c r="AT14" s="95">
        <v>21017</v>
      </c>
      <c r="AU14" s="114">
        <v>20557</v>
      </c>
      <c r="AV14" s="96">
        <v>18810</v>
      </c>
      <c r="AW14" s="90">
        <v>-1747</v>
      </c>
      <c r="AX14" s="61">
        <v>36696</v>
      </c>
      <c r="AY14" s="62">
        <v>31321</v>
      </c>
      <c r="AZ14" s="16">
        <v>32017</v>
      </c>
      <c r="BA14" s="109">
        <v>26978</v>
      </c>
      <c r="BB14" s="106">
        <v>29808</v>
      </c>
      <c r="BC14" s="107">
        <v>31266</v>
      </c>
      <c r="BD14" s="108">
        <v>30831</v>
      </c>
      <c r="BE14" s="101">
        <v>-435</v>
      </c>
      <c r="BF14" s="61">
        <v>6734</v>
      </c>
      <c r="BG14" s="72">
        <v>5712</v>
      </c>
      <c r="BH14" s="73">
        <v>4967</v>
      </c>
      <c r="BI14" s="109">
        <v>5308</v>
      </c>
      <c r="BJ14" s="110">
        <v>4732</v>
      </c>
      <c r="BK14" s="107">
        <v>4686</v>
      </c>
      <c r="BL14" s="108">
        <v>4629</v>
      </c>
      <c r="BM14" s="90">
        <v>-57</v>
      </c>
      <c r="BN14" s="18"/>
    </row>
    <row r="15" spans="1:66" ht="12.75">
      <c r="A15" s="60" t="s">
        <v>36</v>
      </c>
      <c r="B15" s="102">
        <v>4222</v>
      </c>
      <c r="C15" s="115">
        <v>4659</v>
      </c>
      <c r="D15" s="16">
        <v>6179</v>
      </c>
      <c r="E15" s="16">
        <v>4576</v>
      </c>
      <c r="F15" s="98">
        <v>7092</v>
      </c>
      <c r="G15" s="83">
        <v>5735</v>
      </c>
      <c r="H15" s="84">
        <v>4385</v>
      </c>
      <c r="I15" s="46">
        <v>-1350</v>
      </c>
      <c r="J15" s="116">
        <v>6318</v>
      </c>
      <c r="K15" s="115">
        <v>5232</v>
      </c>
      <c r="L15" s="16">
        <v>5950</v>
      </c>
      <c r="M15" s="16">
        <v>4572</v>
      </c>
      <c r="N15" s="98">
        <v>4776</v>
      </c>
      <c r="O15" s="86">
        <v>4503</v>
      </c>
      <c r="P15" s="83">
        <v>3890</v>
      </c>
      <c r="Q15" s="90">
        <v>-613</v>
      </c>
      <c r="R15" s="116">
        <v>1516</v>
      </c>
      <c r="S15" s="115">
        <v>1855</v>
      </c>
      <c r="T15" s="16">
        <v>1605</v>
      </c>
      <c r="U15" s="51">
        <v>1079</v>
      </c>
      <c r="V15" s="99">
        <v>2605</v>
      </c>
      <c r="W15" s="83">
        <v>1785</v>
      </c>
      <c r="X15" s="83">
        <v>1717</v>
      </c>
      <c r="Y15" s="111">
        <v>-68</v>
      </c>
      <c r="Z15" s="68">
        <v>2905</v>
      </c>
      <c r="AA15" s="115">
        <v>2405</v>
      </c>
      <c r="AB15" s="16">
        <v>2494</v>
      </c>
      <c r="AC15" s="51">
        <v>3073</v>
      </c>
      <c r="AD15" s="98">
        <v>3138</v>
      </c>
      <c r="AE15" s="86">
        <v>3080</v>
      </c>
      <c r="AF15" s="86">
        <v>2439</v>
      </c>
      <c r="AG15" s="88">
        <v>-641</v>
      </c>
      <c r="AH15" s="117">
        <v>2086</v>
      </c>
      <c r="AI15" s="115">
        <v>2091</v>
      </c>
      <c r="AJ15" s="16">
        <v>2432</v>
      </c>
      <c r="AK15" s="51">
        <v>3500</v>
      </c>
      <c r="AL15" s="98">
        <v>3117</v>
      </c>
      <c r="AM15" s="86">
        <v>3817</v>
      </c>
      <c r="AN15" s="86">
        <v>2390</v>
      </c>
      <c r="AO15" s="88">
        <v>-1427</v>
      </c>
      <c r="AP15" s="70">
        <v>11560</v>
      </c>
      <c r="AQ15" s="62">
        <v>9892</v>
      </c>
      <c r="AR15" s="16">
        <v>10552</v>
      </c>
      <c r="AS15" s="55">
        <v>8851</v>
      </c>
      <c r="AT15" s="118">
        <v>9931</v>
      </c>
      <c r="AU15" s="119">
        <v>8029</v>
      </c>
      <c r="AV15" s="84">
        <v>6662</v>
      </c>
      <c r="AW15" s="101">
        <v>-1367</v>
      </c>
      <c r="AX15" s="102">
        <v>8533</v>
      </c>
      <c r="AY15" s="115">
        <v>8746</v>
      </c>
      <c r="AZ15" s="16">
        <v>10990</v>
      </c>
      <c r="BA15" s="51">
        <v>7355</v>
      </c>
      <c r="BB15" s="98">
        <v>11184</v>
      </c>
      <c r="BC15" s="86">
        <v>9348</v>
      </c>
      <c r="BD15" s="83">
        <v>8038</v>
      </c>
      <c r="BE15" s="101">
        <v>-1310</v>
      </c>
      <c r="BF15" s="102">
        <v>2186</v>
      </c>
      <c r="BG15" s="120">
        <v>1634</v>
      </c>
      <c r="BH15" s="73">
        <v>2234</v>
      </c>
      <c r="BI15" s="51">
        <v>1984</v>
      </c>
      <c r="BJ15" s="99">
        <v>1952</v>
      </c>
      <c r="BK15" s="86">
        <v>1880</v>
      </c>
      <c r="BL15" s="83">
        <v>1725</v>
      </c>
      <c r="BM15" s="90">
        <v>-155</v>
      </c>
      <c r="BN15" s="121"/>
    </row>
    <row r="16" spans="1:66" ht="12.75">
      <c r="A16" s="60" t="s">
        <v>37</v>
      </c>
      <c r="B16" s="61">
        <v>1104</v>
      </c>
      <c r="C16" s="62">
        <v>1820</v>
      </c>
      <c r="D16" s="16">
        <v>1374</v>
      </c>
      <c r="E16" s="16">
        <v>2543</v>
      </c>
      <c r="F16" s="98">
        <v>2766</v>
      </c>
      <c r="G16" s="83">
        <v>912</v>
      </c>
      <c r="H16" s="84">
        <v>2298</v>
      </c>
      <c r="I16" s="75">
        <v>1386</v>
      </c>
      <c r="J16" s="64">
        <v>3141</v>
      </c>
      <c r="K16" s="62">
        <v>3628</v>
      </c>
      <c r="L16" s="16">
        <v>3305</v>
      </c>
      <c r="M16" s="16">
        <v>3185</v>
      </c>
      <c r="N16" s="98">
        <v>2748</v>
      </c>
      <c r="O16" s="86">
        <v>2452</v>
      </c>
      <c r="P16" s="83">
        <v>2994</v>
      </c>
      <c r="Q16" s="91">
        <v>542</v>
      </c>
      <c r="R16" s="64">
        <v>858</v>
      </c>
      <c r="S16" s="62">
        <v>807</v>
      </c>
      <c r="T16" s="16">
        <v>783</v>
      </c>
      <c r="U16" s="51">
        <v>1217</v>
      </c>
      <c r="V16" s="98">
        <v>1030</v>
      </c>
      <c r="W16" s="86">
        <v>845</v>
      </c>
      <c r="X16" s="86">
        <v>1283</v>
      </c>
      <c r="Y16" s="112">
        <v>438</v>
      </c>
      <c r="Z16" s="68">
        <v>820</v>
      </c>
      <c r="AA16" s="62">
        <v>1123</v>
      </c>
      <c r="AB16" s="16">
        <v>827</v>
      </c>
      <c r="AC16" s="51">
        <v>1107</v>
      </c>
      <c r="AD16" s="98">
        <v>1204</v>
      </c>
      <c r="AE16" s="86">
        <v>818</v>
      </c>
      <c r="AF16" s="86">
        <v>1433</v>
      </c>
      <c r="AG16" s="112">
        <v>615</v>
      </c>
      <c r="AH16" s="69">
        <v>916</v>
      </c>
      <c r="AI16" s="62">
        <v>1120</v>
      </c>
      <c r="AJ16" s="16">
        <v>1021</v>
      </c>
      <c r="AK16" s="51">
        <v>1512</v>
      </c>
      <c r="AL16" s="98">
        <v>1567</v>
      </c>
      <c r="AM16" s="86">
        <v>1160</v>
      </c>
      <c r="AN16" s="86">
        <v>1574</v>
      </c>
      <c r="AO16" s="112">
        <v>414</v>
      </c>
      <c r="AP16" s="70">
        <v>7896</v>
      </c>
      <c r="AQ16" s="62">
        <v>7861</v>
      </c>
      <c r="AR16" s="16">
        <v>6928</v>
      </c>
      <c r="AS16" s="71">
        <v>7419</v>
      </c>
      <c r="AT16" s="98">
        <v>8238</v>
      </c>
      <c r="AU16" s="86">
        <v>5420</v>
      </c>
      <c r="AV16" s="83">
        <v>6880</v>
      </c>
      <c r="AW16" s="91">
        <v>1460</v>
      </c>
      <c r="AX16" s="61">
        <v>2428</v>
      </c>
      <c r="AY16" s="62">
        <v>3294</v>
      </c>
      <c r="AZ16" s="16">
        <v>2587</v>
      </c>
      <c r="BA16" s="51">
        <v>4753</v>
      </c>
      <c r="BB16" s="98">
        <v>4964</v>
      </c>
      <c r="BC16" s="86">
        <v>2155</v>
      </c>
      <c r="BD16" s="83">
        <v>4409</v>
      </c>
      <c r="BE16" s="92">
        <v>2254</v>
      </c>
      <c r="BF16" s="61">
        <v>394</v>
      </c>
      <c r="BG16" s="72">
        <v>638</v>
      </c>
      <c r="BH16" s="73">
        <v>598</v>
      </c>
      <c r="BI16" s="51">
        <v>1113</v>
      </c>
      <c r="BJ16" s="74">
        <v>859</v>
      </c>
      <c r="BK16" s="52">
        <v>487</v>
      </c>
      <c r="BL16" s="63">
        <v>1722</v>
      </c>
      <c r="BM16" s="91">
        <v>1235</v>
      </c>
      <c r="BN16" s="18"/>
    </row>
    <row r="17" spans="1:66" ht="12.75">
      <c r="A17" s="60" t="s">
        <v>38</v>
      </c>
      <c r="B17" s="61">
        <v>0</v>
      </c>
      <c r="C17" s="62">
        <v>0</v>
      </c>
      <c r="D17" s="16">
        <v>43</v>
      </c>
      <c r="E17" s="16">
        <v>0</v>
      </c>
      <c r="F17" s="51">
        <v>0</v>
      </c>
      <c r="G17" s="63">
        <v>0</v>
      </c>
      <c r="H17" s="45">
        <v>0</v>
      </c>
      <c r="I17" s="46">
        <v>0</v>
      </c>
      <c r="J17" s="64">
        <v>0</v>
      </c>
      <c r="K17" s="62">
        <v>12</v>
      </c>
      <c r="L17" s="16">
        <v>82</v>
      </c>
      <c r="M17" s="16">
        <v>17</v>
      </c>
      <c r="N17" s="51">
        <v>11</v>
      </c>
      <c r="O17" s="52">
        <v>0</v>
      </c>
      <c r="P17" s="63">
        <v>11</v>
      </c>
      <c r="Q17" s="91">
        <v>11</v>
      </c>
      <c r="R17" s="64">
        <v>84</v>
      </c>
      <c r="S17" s="62">
        <v>58</v>
      </c>
      <c r="T17" s="16">
        <v>50</v>
      </c>
      <c r="U17" s="51">
        <v>107</v>
      </c>
      <c r="V17" s="51">
        <v>26</v>
      </c>
      <c r="W17" s="52">
        <v>18</v>
      </c>
      <c r="X17" s="52">
        <v>125</v>
      </c>
      <c r="Y17" s="112">
        <v>107</v>
      </c>
      <c r="Z17" s="68">
        <v>294</v>
      </c>
      <c r="AA17" s="62">
        <v>246</v>
      </c>
      <c r="AB17" s="16">
        <v>40</v>
      </c>
      <c r="AC17" s="51">
        <v>107</v>
      </c>
      <c r="AD17" s="51">
        <v>48</v>
      </c>
      <c r="AE17" s="52">
        <v>54</v>
      </c>
      <c r="AF17" s="52">
        <v>0</v>
      </c>
      <c r="AG17" s="88">
        <v>-54</v>
      </c>
      <c r="AH17" s="69">
        <v>0</v>
      </c>
      <c r="AI17" s="62">
        <v>0</v>
      </c>
      <c r="AJ17" s="16">
        <v>22</v>
      </c>
      <c r="AK17" s="51">
        <v>0</v>
      </c>
      <c r="AL17" s="51">
        <v>0</v>
      </c>
      <c r="AM17" s="52">
        <v>0</v>
      </c>
      <c r="AN17" s="52">
        <v>0</v>
      </c>
      <c r="AO17" s="88">
        <f>SUM(AM17-AL17)</f>
        <v>0</v>
      </c>
      <c r="AP17" s="68">
        <v>7131</v>
      </c>
      <c r="AQ17" s="115">
        <v>6678</v>
      </c>
      <c r="AR17" s="16">
        <v>3919</v>
      </c>
      <c r="AS17" s="71">
        <v>4276</v>
      </c>
      <c r="AT17" s="98">
        <v>3652</v>
      </c>
      <c r="AU17" s="86">
        <v>3234</v>
      </c>
      <c r="AV17" s="83">
        <v>6020</v>
      </c>
      <c r="AW17" s="91">
        <v>2786</v>
      </c>
      <c r="AX17" s="61">
        <v>0</v>
      </c>
      <c r="AY17" s="62">
        <v>0</v>
      </c>
      <c r="AZ17" s="16">
        <v>135</v>
      </c>
      <c r="BA17" s="51">
        <v>0</v>
      </c>
      <c r="BB17" s="51">
        <v>0</v>
      </c>
      <c r="BC17" s="52">
        <v>0</v>
      </c>
      <c r="BD17" s="63">
        <v>0</v>
      </c>
      <c r="BE17" s="90">
        <v>0</v>
      </c>
      <c r="BF17" s="61">
        <v>0</v>
      </c>
      <c r="BG17" s="72">
        <v>0</v>
      </c>
      <c r="BH17" s="73">
        <v>48</v>
      </c>
      <c r="BI17" s="51">
        <v>0</v>
      </c>
      <c r="BJ17" s="74">
        <v>22</v>
      </c>
      <c r="BK17" s="52">
        <v>41</v>
      </c>
      <c r="BL17" s="63">
        <v>124</v>
      </c>
      <c r="BM17" s="92">
        <v>83</v>
      </c>
      <c r="BN17" s="18"/>
    </row>
    <row r="18" spans="1:66" ht="13.5" thickBot="1">
      <c r="A18" s="122" t="s">
        <v>39</v>
      </c>
      <c r="B18" s="123">
        <v>0</v>
      </c>
      <c r="C18" s="124">
        <v>0</v>
      </c>
      <c r="D18" s="125">
        <v>0</v>
      </c>
      <c r="E18" s="125">
        <v>0</v>
      </c>
      <c r="F18" s="126">
        <v>0</v>
      </c>
      <c r="G18" s="127">
        <v>0</v>
      </c>
      <c r="H18" s="81">
        <v>0</v>
      </c>
      <c r="I18" s="46">
        <v>0</v>
      </c>
      <c r="J18" s="128">
        <f>SUM(B18:C18)</f>
        <v>0</v>
      </c>
      <c r="K18" s="124">
        <v>0</v>
      </c>
      <c r="L18" s="125">
        <v>39</v>
      </c>
      <c r="M18" s="125">
        <v>18</v>
      </c>
      <c r="N18" s="129">
        <v>17</v>
      </c>
      <c r="O18" s="130">
        <v>0</v>
      </c>
      <c r="P18" s="127">
        <v>23</v>
      </c>
      <c r="Q18" s="91">
        <v>23</v>
      </c>
      <c r="R18" s="128">
        <v>362</v>
      </c>
      <c r="S18" s="124">
        <v>361</v>
      </c>
      <c r="T18" s="125">
        <v>699</v>
      </c>
      <c r="U18" s="51">
        <v>289</v>
      </c>
      <c r="V18" s="74">
        <v>528</v>
      </c>
      <c r="W18" s="63">
        <v>423</v>
      </c>
      <c r="X18" s="63">
        <v>447</v>
      </c>
      <c r="Y18" s="131">
        <v>24</v>
      </c>
      <c r="Z18" s="132">
        <v>257</v>
      </c>
      <c r="AA18" s="124">
        <v>131</v>
      </c>
      <c r="AB18" s="125">
        <v>0</v>
      </c>
      <c r="AC18" s="51">
        <v>381</v>
      </c>
      <c r="AD18" s="51">
        <v>394</v>
      </c>
      <c r="AE18" s="52">
        <v>278</v>
      </c>
      <c r="AF18" s="52">
        <v>665</v>
      </c>
      <c r="AG18" s="89">
        <v>387</v>
      </c>
      <c r="AH18" s="133">
        <v>0</v>
      </c>
      <c r="AI18" s="124">
        <v>0</v>
      </c>
      <c r="AJ18" s="125">
        <v>0</v>
      </c>
      <c r="AK18" s="129">
        <v>0</v>
      </c>
      <c r="AL18" s="129">
        <v>0</v>
      </c>
      <c r="AM18" s="130">
        <v>0</v>
      </c>
      <c r="AN18" s="130">
        <v>0</v>
      </c>
      <c r="AO18" s="134">
        <f>SUM(AM18-AL18)</f>
        <v>0</v>
      </c>
      <c r="AP18" s="135">
        <v>3517</v>
      </c>
      <c r="AQ18" s="62">
        <v>2358</v>
      </c>
      <c r="AR18" s="125">
        <v>8039</v>
      </c>
      <c r="AS18" s="136">
        <v>6787</v>
      </c>
      <c r="AT18" s="137">
        <v>10151</v>
      </c>
      <c r="AU18" s="138">
        <v>9848</v>
      </c>
      <c r="AV18" s="139">
        <v>6698</v>
      </c>
      <c r="AW18" s="101">
        <v>-3150</v>
      </c>
      <c r="AX18" s="123">
        <v>0</v>
      </c>
      <c r="AY18" s="124">
        <v>0</v>
      </c>
      <c r="AZ18" s="125">
        <v>0</v>
      </c>
      <c r="BA18" s="129">
        <v>0</v>
      </c>
      <c r="BB18" s="129">
        <v>0</v>
      </c>
      <c r="BC18" s="130">
        <v>0</v>
      </c>
      <c r="BD18" s="127">
        <v>0</v>
      </c>
      <c r="BE18" s="140">
        <v>0</v>
      </c>
      <c r="BF18" s="123">
        <v>0</v>
      </c>
      <c r="BG18" s="141">
        <v>0</v>
      </c>
      <c r="BH18" s="142">
        <v>0</v>
      </c>
      <c r="BI18" s="129">
        <v>103</v>
      </c>
      <c r="BJ18" s="143">
        <v>421</v>
      </c>
      <c r="BK18" s="130">
        <v>383</v>
      </c>
      <c r="BL18" s="127">
        <v>413</v>
      </c>
      <c r="BM18" s="140">
        <v>30</v>
      </c>
      <c r="BN18" s="18"/>
    </row>
    <row r="19" spans="1:66" ht="13.5" thickBot="1">
      <c r="A19" s="144" t="s">
        <v>40</v>
      </c>
      <c r="B19" s="19">
        <f aca="true" t="shared" si="0" ref="B19:J19">SUM(B7:B18)</f>
        <v>65703</v>
      </c>
      <c r="C19" s="145">
        <f t="shared" si="0"/>
        <v>57499</v>
      </c>
      <c r="D19" s="146">
        <f t="shared" si="0"/>
        <v>63100</v>
      </c>
      <c r="E19" s="146">
        <f t="shared" si="0"/>
        <v>54695</v>
      </c>
      <c r="F19" s="146">
        <f>SUM(F7:F18)</f>
        <v>63242</v>
      </c>
      <c r="G19" s="147">
        <f>SUM(G7:G18)</f>
        <v>58734</v>
      </c>
      <c r="H19" s="147">
        <v>52243</v>
      </c>
      <c r="I19" s="148">
        <f t="shared" si="0"/>
        <v>-6491</v>
      </c>
      <c r="J19" s="25">
        <f t="shared" si="0"/>
        <v>52125</v>
      </c>
      <c r="K19" s="145">
        <f>SUM(K9:K18)</f>
        <v>50585</v>
      </c>
      <c r="L19" s="146">
        <f aca="true" t="shared" si="1" ref="L19:AR19">SUM(L7:L18)</f>
        <v>51786</v>
      </c>
      <c r="M19" s="146">
        <f t="shared" si="1"/>
        <v>38550</v>
      </c>
      <c r="N19" s="146">
        <f t="shared" si="1"/>
        <v>40148</v>
      </c>
      <c r="O19" s="149">
        <f t="shared" si="1"/>
        <v>36252</v>
      </c>
      <c r="P19" s="150">
        <v>38168</v>
      </c>
      <c r="Q19" s="151">
        <v>1916</v>
      </c>
      <c r="R19" s="28">
        <f t="shared" si="1"/>
        <v>19517</v>
      </c>
      <c r="S19" s="145">
        <f t="shared" si="1"/>
        <v>17873</v>
      </c>
      <c r="T19" s="146">
        <f t="shared" si="1"/>
        <v>18271</v>
      </c>
      <c r="U19" s="152">
        <f t="shared" si="1"/>
        <v>14815</v>
      </c>
      <c r="V19" s="146">
        <f t="shared" si="1"/>
        <v>18338</v>
      </c>
      <c r="W19" s="147">
        <f>SUM(W7:W18)</f>
        <v>19007</v>
      </c>
      <c r="X19" s="153">
        <v>16962</v>
      </c>
      <c r="Y19" s="24">
        <v>-2045</v>
      </c>
      <c r="Z19" s="145">
        <f t="shared" si="1"/>
        <v>31044</v>
      </c>
      <c r="AA19" s="145">
        <f t="shared" si="1"/>
        <v>29287</v>
      </c>
      <c r="AB19" s="146">
        <f t="shared" si="1"/>
        <v>27477</v>
      </c>
      <c r="AC19" s="154">
        <f t="shared" si="1"/>
        <v>27677</v>
      </c>
      <c r="AD19" s="146">
        <f t="shared" si="1"/>
        <v>26815</v>
      </c>
      <c r="AE19" s="147">
        <f t="shared" si="1"/>
        <v>23733</v>
      </c>
      <c r="AF19" s="155">
        <v>24282</v>
      </c>
      <c r="AG19" s="156">
        <v>549</v>
      </c>
      <c r="AH19" s="33">
        <f t="shared" si="1"/>
        <v>26376</v>
      </c>
      <c r="AI19" s="157">
        <f t="shared" si="1"/>
        <v>26142</v>
      </c>
      <c r="AJ19" s="146">
        <f t="shared" si="1"/>
        <v>27176</v>
      </c>
      <c r="AK19" s="158">
        <f>SUM(AK7:AK18)</f>
        <v>29417</v>
      </c>
      <c r="AL19" s="146">
        <f>SUM(AL7:AL18)</f>
        <v>28402</v>
      </c>
      <c r="AM19" s="147">
        <f>SUM(AM7:AM18)</f>
        <v>31000</v>
      </c>
      <c r="AN19" s="147">
        <v>26228</v>
      </c>
      <c r="AO19" s="148">
        <f>SUM(AO7:AO18)</f>
        <v>-4772</v>
      </c>
      <c r="AP19" s="159">
        <f t="shared" si="1"/>
        <v>120566</v>
      </c>
      <c r="AQ19" s="160">
        <f t="shared" si="1"/>
        <v>131923</v>
      </c>
      <c r="AR19" s="146">
        <f t="shared" si="1"/>
        <v>121121</v>
      </c>
      <c r="AS19" s="146">
        <f>SUM(AS7:AS18)</f>
        <v>122522</v>
      </c>
      <c r="AT19" s="146">
        <f>SUM(AT7:AT18)</f>
        <v>122122</v>
      </c>
      <c r="AU19" s="149">
        <f>SUM(AU7:AU18)</f>
        <v>106789</v>
      </c>
      <c r="AV19" s="161">
        <v>100100</v>
      </c>
      <c r="AW19" s="27">
        <v>-6689</v>
      </c>
      <c r="AX19" s="145">
        <f aca="true" t="shared" si="2" ref="AX19:BH19">SUM(AX7:AX18)</f>
        <v>114252</v>
      </c>
      <c r="AY19" s="145">
        <f t="shared" si="2"/>
        <v>105749</v>
      </c>
      <c r="AZ19" s="146">
        <f t="shared" si="2"/>
        <v>107301</v>
      </c>
      <c r="BA19" s="158">
        <f>SUM(BA7:BA18)</f>
        <v>91488</v>
      </c>
      <c r="BB19" s="158">
        <f>SUM(BB7:BB18)</f>
        <v>103255</v>
      </c>
      <c r="BC19" s="149">
        <f>SUM(BC7:BC18)</f>
        <v>98317</v>
      </c>
      <c r="BD19" s="161">
        <v>90767</v>
      </c>
      <c r="BE19" s="162">
        <f>SUM(BE7:BE18)</f>
        <v>-7550</v>
      </c>
      <c r="BF19" s="19">
        <f t="shared" si="2"/>
        <v>24392</v>
      </c>
      <c r="BG19" s="159">
        <f t="shared" si="2"/>
        <v>18606</v>
      </c>
      <c r="BH19" s="163">
        <f t="shared" si="2"/>
        <v>19059</v>
      </c>
      <c r="BI19" s="158">
        <f>SUM(BI7:BI18)</f>
        <v>20508</v>
      </c>
      <c r="BJ19" s="146">
        <f>SUM(BJ7:BJ18)</f>
        <v>18458</v>
      </c>
      <c r="BK19" s="149">
        <f>SUM(BK7:BK18)</f>
        <v>15949</v>
      </c>
      <c r="BL19" s="150">
        <v>16358</v>
      </c>
      <c r="BM19" s="164">
        <f>SUM(BM7:BM18)</f>
        <v>409</v>
      </c>
      <c r="BN19" s="165"/>
    </row>
    <row r="27" ht="13.5" thickBot="1"/>
    <row r="28" spans="17:20" ht="13.5" thickBot="1">
      <c r="Q28" s="37">
        <v>2010</v>
      </c>
      <c r="R28" s="22">
        <v>2011</v>
      </c>
      <c r="S28" s="23">
        <v>2012</v>
      </c>
      <c r="T28" s="26">
        <v>2013</v>
      </c>
    </row>
    <row r="29" spans="17:20" ht="12.75">
      <c r="Q29" s="48">
        <v>0</v>
      </c>
      <c r="R29" s="59">
        <v>0</v>
      </c>
      <c r="S29" s="49">
        <v>0</v>
      </c>
      <c r="T29" s="45">
        <v>0</v>
      </c>
    </row>
    <row r="30" spans="17:20" ht="12.75">
      <c r="Q30" s="51">
        <v>0</v>
      </c>
      <c r="R30" s="74">
        <v>0</v>
      </c>
      <c r="S30" s="52">
        <v>0</v>
      </c>
      <c r="T30" s="45">
        <v>0</v>
      </c>
    </row>
    <row r="31" spans="17:20" ht="12.75">
      <c r="Q31" s="78">
        <v>102</v>
      </c>
      <c r="R31" s="79">
        <v>0</v>
      </c>
      <c r="S31" s="80">
        <v>14</v>
      </c>
      <c r="T31" s="81">
        <v>69</v>
      </c>
    </row>
    <row r="32" spans="17:20" ht="12.75">
      <c r="Q32" s="51">
        <v>1166</v>
      </c>
      <c r="R32" s="74">
        <v>799</v>
      </c>
      <c r="S32" s="52">
        <v>827</v>
      </c>
      <c r="T32" s="45">
        <v>223</v>
      </c>
    </row>
    <row r="33" spans="17:20" ht="12.75">
      <c r="Q33" s="51">
        <v>2023</v>
      </c>
      <c r="R33" s="74">
        <v>1707</v>
      </c>
      <c r="S33" s="86">
        <v>1486</v>
      </c>
      <c r="T33" s="83">
        <v>1829</v>
      </c>
    </row>
    <row r="34" spans="13:20" ht="12.75">
      <c r="M34" s="45">
        <v>0</v>
      </c>
      <c r="Q34" s="51">
        <v>2670</v>
      </c>
      <c r="R34" s="74">
        <v>2362</v>
      </c>
      <c r="S34" s="86">
        <v>1546</v>
      </c>
      <c r="T34" s="83">
        <v>1913</v>
      </c>
    </row>
    <row r="35" spans="12:20" ht="12.75">
      <c r="L35" s="45">
        <v>0</v>
      </c>
      <c r="M35" s="45">
        <v>0</v>
      </c>
      <c r="Q35" s="51">
        <v>6039</v>
      </c>
      <c r="R35" s="99">
        <v>5604</v>
      </c>
      <c r="S35" s="86">
        <v>4599</v>
      </c>
      <c r="T35" s="83">
        <v>3711</v>
      </c>
    </row>
    <row r="36" spans="11:20" ht="13.5" thickBot="1">
      <c r="K36" s="45">
        <v>0</v>
      </c>
      <c r="L36" s="45">
        <v>0</v>
      </c>
      <c r="M36" s="81">
        <v>69</v>
      </c>
      <c r="Q36" s="109">
        <v>5308</v>
      </c>
      <c r="R36" s="110">
        <v>4732</v>
      </c>
      <c r="S36" s="107">
        <v>4686</v>
      </c>
      <c r="T36" s="108">
        <v>4629</v>
      </c>
    </row>
    <row r="37" spans="10:20" ht="12.75">
      <c r="J37" s="45">
        <v>0</v>
      </c>
      <c r="K37" s="45">
        <v>0</v>
      </c>
      <c r="L37" s="81">
        <v>69</v>
      </c>
      <c r="M37" s="45">
        <v>223</v>
      </c>
      <c r="Q37" s="51">
        <v>1984</v>
      </c>
      <c r="R37" s="99">
        <v>1952</v>
      </c>
      <c r="S37" s="86">
        <v>1880</v>
      </c>
      <c r="T37" s="83">
        <v>1725</v>
      </c>
    </row>
    <row r="38" spans="9:20" ht="12.75">
      <c r="I38" s="45">
        <v>0</v>
      </c>
      <c r="J38" s="45">
        <v>0</v>
      </c>
      <c r="K38" s="81">
        <v>69</v>
      </c>
      <c r="L38" s="45">
        <v>223</v>
      </c>
      <c r="M38" s="83">
        <v>1829</v>
      </c>
      <c r="Q38" s="51">
        <v>1113</v>
      </c>
      <c r="R38" s="74">
        <v>859</v>
      </c>
      <c r="S38" s="52">
        <v>487</v>
      </c>
      <c r="T38" s="63">
        <v>1722</v>
      </c>
    </row>
    <row r="39" spans="8:20" ht="12.75">
      <c r="H39" s="45">
        <v>0</v>
      </c>
      <c r="I39" s="45">
        <v>0</v>
      </c>
      <c r="J39" s="81">
        <v>69</v>
      </c>
      <c r="K39" s="45">
        <v>223</v>
      </c>
      <c r="L39" s="83">
        <v>1829</v>
      </c>
      <c r="M39" s="83">
        <v>1913</v>
      </c>
      <c r="Q39" s="51">
        <v>0</v>
      </c>
      <c r="R39" s="74">
        <v>22</v>
      </c>
      <c r="S39" s="52">
        <v>41</v>
      </c>
      <c r="T39" s="63">
        <v>124</v>
      </c>
    </row>
    <row r="40" spans="7:20" ht="12.75">
      <c r="G40" s="45">
        <v>0</v>
      </c>
      <c r="H40" s="45">
        <v>0</v>
      </c>
      <c r="I40" s="81">
        <v>69</v>
      </c>
      <c r="J40" s="45">
        <v>223</v>
      </c>
      <c r="K40" s="83">
        <v>1829</v>
      </c>
      <c r="L40" s="83">
        <v>1913</v>
      </c>
      <c r="M40" s="83">
        <v>3711</v>
      </c>
      <c r="Q40" s="129">
        <v>103</v>
      </c>
      <c r="R40" s="143">
        <v>421</v>
      </c>
      <c r="S40" s="130">
        <v>383</v>
      </c>
      <c r="T40" s="127">
        <v>413</v>
      </c>
    </row>
    <row r="41" spans="6:13" ht="12.75">
      <c r="F41" s="45">
        <v>0</v>
      </c>
      <c r="G41" s="45">
        <v>0</v>
      </c>
      <c r="H41" s="81">
        <v>69</v>
      </c>
      <c r="I41" s="45">
        <v>223</v>
      </c>
      <c r="J41" s="83">
        <v>1829</v>
      </c>
      <c r="K41" s="83">
        <v>1913</v>
      </c>
      <c r="L41" s="83">
        <v>3711</v>
      </c>
      <c r="M41" s="108">
        <v>4629</v>
      </c>
    </row>
    <row r="42" spans="5:13" ht="12.75">
      <c r="E42" s="45">
        <v>0</v>
      </c>
      <c r="F42" s="45">
        <v>0</v>
      </c>
      <c r="G42" s="81">
        <v>69</v>
      </c>
      <c r="H42" s="45">
        <v>223</v>
      </c>
      <c r="I42" s="83">
        <v>1829</v>
      </c>
      <c r="J42" s="83">
        <v>1913</v>
      </c>
      <c r="K42" s="83">
        <v>3711</v>
      </c>
      <c r="L42" s="108">
        <v>4629</v>
      </c>
      <c r="M42" s="83">
        <v>1725</v>
      </c>
    </row>
    <row r="43" spans="4:13" ht="12.75">
      <c r="D43" s="45">
        <v>0</v>
      </c>
      <c r="E43" s="45">
        <v>0</v>
      </c>
      <c r="F43" s="81">
        <v>69</v>
      </c>
      <c r="G43" s="45">
        <v>223</v>
      </c>
      <c r="H43" s="83">
        <v>1829</v>
      </c>
      <c r="I43" s="83">
        <v>1913</v>
      </c>
      <c r="J43" s="83">
        <v>3711</v>
      </c>
      <c r="K43" s="108">
        <v>4629</v>
      </c>
      <c r="L43" s="83">
        <v>1725</v>
      </c>
      <c r="M43" s="63">
        <v>1722</v>
      </c>
    </row>
    <row r="44" spans="3:13" ht="12.75">
      <c r="C44" s="45">
        <v>0</v>
      </c>
      <c r="D44" s="45">
        <v>0</v>
      </c>
      <c r="E44" s="81">
        <v>69</v>
      </c>
      <c r="F44" s="45">
        <v>223</v>
      </c>
      <c r="G44" s="83">
        <v>1829</v>
      </c>
      <c r="H44" s="83">
        <v>1913</v>
      </c>
      <c r="I44" s="83">
        <v>3711</v>
      </c>
      <c r="J44" s="108">
        <v>4629</v>
      </c>
      <c r="K44" s="83">
        <v>1725</v>
      </c>
      <c r="L44" s="63">
        <v>1722</v>
      </c>
      <c r="M44" s="63">
        <v>124</v>
      </c>
    </row>
    <row r="45" spans="2:13" ht="12.75">
      <c r="B45" s="45">
        <v>0</v>
      </c>
      <c r="C45" s="45">
        <v>0</v>
      </c>
      <c r="D45" s="81">
        <v>69</v>
      </c>
      <c r="E45" s="45">
        <v>223</v>
      </c>
      <c r="F45" s="83">
        <v>1829</v>
      </c>
      <c r="G45" s="83">
        <v>1913</v>
      </c>
      <c r="H45" s="83">
        <v>3711</v>
      </c>
      <c r="I45" s="108">
        <v>4629</v>
      </c>
      <c r="J45" s="83">
        <v>1725</v>
      </c>
      <c r="K45" s="63">
        <v>1722</v>
      </c>
      <c r="L45" s="63">
        <v>124</v>
      </c>
      <c r="M45" s="127">
        <v>413</v>
      </c>
    </row>
    <row r="46" spans="2:12" ht="12.75">
      <c r="B46" s="45">
        <v>0</v>
      </c>
      <c r="C46" s="81">
        <v>69</v>
      </c>
      <c r="D46" s="45">
        <v>223</v>
      </c>
      <c r="E46" s="83">
        <v>1829</v>
      </c>
      <c r="F46" s="83">
        <v>1913</v>
      </c>
      <c r="G46" s="83">
        <v>3711</v>
      </c>
      <c r="H46" s="108">
        <v>4629</v>
      </c>
      <c r="I46" s="83">
        <v>1725</v>
      </c>
      <c r="J46" s="63">
        <v>1722</v>
      </c>
      <c r="K46" s="63">
        <v>124</v>
      </c>
      <c r="L46" s="127">
        <v>413</v>
      </c>
    </row>
    <row r="47" spans="2:11" ht="12.75">
      <c r="B47" s="81">
        <v>69</v>
      </c>
      <c r="C47" s="45">
        <v>223</v>
      </c>
      <c r="D47" s="83">
        <v>1829</v>
      </c>
      <c r="E47" s="83">
        <v>1913</v>
      </c>
      <c r="F47" s="83">
        <v>3711</v>
      </c>
      <c r="G47" s="108">
        <v>4629</v>
      </c>
      <c r="H47" s="83">
        <v>1725</v>
      </c>
      <c r="I47" s="63">
        <v>1722</v>
      </c>
      <c r="J47" s="63">
        <v>124</v>
      </c>
      <c r="K47" s="127">
        <v>413</v>
      </c>
    </row>
    <row r="48" spans="2:10" ht="12.75">
      <c r="B48" s="45">
        <v>223</v>
      </c>
      <c r="C48" s="83">
        <v>1829</v>
      </c>
      <c r="D48" s="83">
        <v>1913</v>
      </c>
      <c r="E48" s="83">
        <v>3711</v>
      </c>
      <c r="F48" s="108">
        <v>4629</v>
      </c>
      <c r="G48" s="83">
        <v>1725</v>
      </c>
      <c r="H48" s="63">
        <v>1722</v>
      </c>
      <c r="I48" s="63">
        <v>124</v>
      </c>
      <c r="J48" s="127">
        <v>413</v>
      </c>
    </row>
    <row r="49" spans="2:9" ht="12.75">
      <c r="B49" s="83">
        <v>1829</v>
      </c>
      <c r="C49" s="83">
        <v>1913</v>
      </c>
      <c r="D49" s="83">
        <v>3711</v>
      </c>
      <c r="E49" s="108">
        <v>4629</v>
      </c>
      <c r="F49" s="83">
        <v>1725</v>
      </c>
      <c r="G49" s="63">
        <v>1722</v>
      </c>
      <c r="H49" s="63">
        <v>124</v>
      </c>
      <c r="I49" s="127">
        <v>413</v>
      </c>
    </row>
    <row r="50" spans="2:8" ht="12.75">
      <c r="B50" s="83">
        <v>1913</v>
      </c>
      <c r="C50" s="83">
        <v>3711</v>
      </c>
      <c r="D50" s="108">
        <v>4629</v>
      </c>
      <c r="E50" s="83">
        <v>1725</v>
      </c>
      <c r="F50" s="63">
        <v>1722</v>
      </c>
      <c r="G50" s="63">
        <v>124</v>
      </c>
      <c r="H50" s="127">
        <v>413</v>
      </c>
    </row>
    <row r="51" spans="2:7" ht="12.75">
      <c r="B51" s="83">
        <v>3711</v>
      </c>
      <c r="C51" s="108">
        <v>4629</v>
      </c>
      <c r="D51" s="83">
        <v>1725</v>
      </c>
      <c r="E51" s="63">
        <v>1722</v>
      </c>
      <c r="F51" s="63">
        <v>124</v>
      </c>
      <c r="G51" s="127">
        <v>413</v>
      </c>
    </row>
    <row r="52" spans="2:6" ht="12.75">
      <c r="B52" s="108">
        <v>4629</v>
      </c>
      <c r="C52" s="83">
        <v>1725</v>
      </c>
      <c r="D52" s="63">
        <v>1722</v>
      </c>
      <c r="E52" s="63">
        <v>124</v>
      </c>
      <c r="F52" s="127">
        <v>413</v>
      </c>
    </row>
    <row r="53" spans="2:5" ht="12.75">
      <c r="B53" s="83">
        <v>1725</v>
      </c>
      <c r="C53" s="63">
        <v>1722</v>
      </c>
      <c r="D53" s="63">
        <v>124</v>
      </c>
      <c r="E53" s="127">
        <v>413</v>
      </c>
    </row>
    <row r="54" spans="2:4" ht="12.75">
      <c r="B54" s="63">
        <v>1722</v>
      </c>
      <c r="C54" s="63">
        <v>124</v>
      </c>
      <c r="D54" s="127">
        <v>413</v>
      </c>
    </row>
    <row r="55" spans="2:3" ht="12.75">
      <c r="B55" s="63">
        <v>124</v>
      </c>
      <c r="C55" s="127">
        <v>413</v>
      </c>
    </row>
    <row r="56" ht="12.75">
      <c r="B56" s="127">
        <v>413</v>
      </c>
    </row>
  </sheetData>
  <sheetProtection/>
  <mergeCells count="9">
    <mergeCell ref="AP5:AW5"/>
    <mergeCell ref="AX5:BE5"/>
    <mergeCell ref="BF5:BM5"/>
    <mergeCell ref="A5:A6"/>
    <mergeCell ref="B5:I5"/>
    <mergeCell ref="J5:Q5"/>
    <mergeCell ref="R5:Y5"/>
    <mergeCell ref="Z5:AG5"/>
    <mergeCell ref="AH5:AO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jetmarova</dc:creator>
  <cp:keywords/>
  <dc:description/>
  <cp:lastModifiedBy>Spálenská</cp:lastModifiedBy>
  <cp:lastPrinted>2013-10-01T09:47:56Z</cp:lastPrinted>
  <dcterms:created xsi:type="dcterms:W3CDTF">2011-05-30T08:03:00Z</dcterms:created>
  <dcterms:modified xsi:type="dcterms:W3CDTF">2015-01-05T10:06:48Z</dcterms:modified>
  <cp:category/>
  <cp:version/>
  <cp:contentType/>
  <cp:contentStatus/>
</cp:coreProperties>
</file>